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ODJEL NADZORA I REGULACIJE\NABAVA_2026\II.KVARTAL_PREDMETI NABAVE\RADOVI ODRŽAVANJA TRASA VT PLINOVODA I OBJEKATA NA SUSTAVU (SIJEČA I KOŠNJA)\"/>
    </mc:Choice>
  </mc:AlternateContent>
  <xr:revisionPtr revIDLastSave="0" documentId="8_{2869F19D-B2F2-4DFE-B46F-3A349A5965E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ROŠKOVNIK GRUPA 1" sheetId="10" r:id="rId1"/>
    <sheet name="TROŠKOVNIK GRUPA 2" sheetId="12" r:id="rId2"/>
    <sheet name="TROŠKOVNIK GRUPA 3" sheetId="11" r:id="rId3"/>
  </sheets>
  <definedNames>
    <definedName name="_xlnm._FilterDatabase" localSheetId="1" hidden="1">'TROŠKOVNIK GRUPA 2'!$B$5:$J$115</definedName>
    <definedName name="_xlnm._FilterDatabase" localSheetId="2" hidden="1">'TROŠKOVNIK GRUPA 3'!$B$5:$K$16</definedName>
    <definedName name="_xlnm.Print_Area" localSheetId="0">'TROŠKOVNIK GRUPA 1'!$A$1:$J$86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1" l="1"/>
  <c r="E26" i="11"/>
  <c r="E24" i="11"/>
  <c r="E23" i="11"/>
  <c r="E22" i="11"/>
  <c r="H22" i="11" s="1"/>
  <c r="E126" i="12"/>
  <c r="E125" i="12"/>
  <c r="E124" i="12"/>
  <c r="E123" i="12"/>
  <c r="E122" i="12"/>
  <c r="E121" i="12"/>
  <c r="E65" i="10"/>
  <c r="G65" i="10" s="1"/>
  <c r="E64" i="10"/>
  <c r="G64" i="10" s="1"/>
  <c r="E63" i="10"/>
  <c r="G63" i="10" s="1"/>
  <c r="K10" i="11"/>
  <c r="K12" i="11"/>
  <c r="K13" i="11"/>
  <c r="K14" i="11"/>
  <c r="F122" i="12"/>
  <c r="H122" i="12" s="1"/>
  <c r="F123" i="12"/>
  <c r="H123" i="12" s="1"/>
  <c r="F124" i="12"/>
  <c r="H124" i="12" s="1"/>
  <c r="F125" i="12"/>
  <c r="H125" i="12" s="1"/>
  <c r="F126" i="12"/>
  <c r="H126" i="12" s="1"/>
  <c r="J114" i="12"/>
  <c r="J56" i="10"/>
  <c r="J55" i="10"/>
  <c r="J54" i="10"/>
  <c r="J53" i="10"/>
  <c r="J52" i="10"/>
  <c r="J51" i="10"/>
  <c r="J50" i="10"/>
  <c r="J49" i="10"/>
  <c r="J48" i="10"/>
  <c r="J47" i="10"/>
  <c r="J46" i="10"/>
  <c r="J45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K11" i="11"/>
  <c r="K8" i="11"/>
  <c r="K7" i="11"/>
  <c r="K6" i="11"/>
  <c r="K15" i="11"/>
  <c r="K9" i="11" l="1"/>
  <c r="K16" i="11" s="1"/>
  <c r="H25" i="11"/>
  <c r="H24" i="11"/>
  <c r="H26" i="11"/>
  <c r="H23" i="11"/>
  <c r="G66" i="10"/>
  <c r="J57" i="10"/>
  <c r="J115" i="12"/>
  <c r="F121" i="12" s="1"/>
  <c r="H121" i="12" s="1"/>
  <c r="H127" i="12" s="1"/>
  <c r="H27" i="11" l="1"/>
</calcChain>
</file>

<file path=xl/sharedStrings.xml><?xml version="1.0" encoding="utf-8"?>
<sst xmlns="http://schemas.openxmlformats.org/spreadsheetml/2006/main" count="968" uniqueCount="411">
  <si>
    <t>R.BR.</t>
  </si>
  <si>
    <t>KOLIČINA</t>
  </si>
  <si>
    <t>Kategorija II.</t>
  </si>
  <si>
    <t>1.</t>
  </si>
  <si>
    <t>2.</t>
  </si>
  <si>
    <t>3.</t>
  </si>
  <si>
    <t>Kategorija I.</t>
  </si>
  <si>
    <t>NOVI ZAGREB</t>
  </si>
  <si>
    <t>VELIKA GORICA</t>
  </si>
  <si>
    <t>kom</t>
  </si>
  <si>
    <t>I.</t>
  </si>
  <si>
    <t>II.</t>
  </si>
  <si>
    <t>COCA-COLA</t>
  </si>
  <si>
    <t>CUPOV (ŠIROKA POTROŠNJA)</t>
  </si>
  <si>
    <t>CVJETNO NASELJE</t>
  </si>
  <si>
    <t>DONJE SVETICE</t>
  </si>
  <si>
    <t>DONJE VRAPČE</t>
  </si>
  <si>
    <t>DUBRAVA CENTAR</t>
  </si>
  <si>
    <t>DUBRAVA JUG</t>
  </si>
  <si>
    <t>Mandlova (Krug ZET-a)</t>
  </si>
  <si>
    <t>GAJNICE</t>
  </si>
  <si>
    <t>GALJUFOVA</t>
  </si>
  <si>
    <t>GRAČANI</t>
  </si>
  <si>
    <t>GRANEŠINA - GRAD MLADIH</t>
  </si>
  <si>
    <t>GRANA</t>
  </si>
  <si>
    <t>GRANEŠINSKI NOVAKI</t>
  </si>
  <si>
    <t>HARAMBAŠIĆEVA</t>
  </si>
  <si>
    <t>Donje Svetice - Branimirova</t>
  </si>
  <si>
    <t>HORVATI</t>
  </si>
  <si>
    <t>JANKOMIR JUG</t>
  </si>
  <si>
    <t>JORDANOVAC</t>
  </si>
  <si>
    <t>KAJZERICA</t>
  </si>
  <si>
    <t>KOLAROVA</t>
  </si>
  <si>
    <t>KSAVER</t>
  </si>
  <si>
    <t>LANIŠTE</t>
  </si>
  <si>
    <t>MUTIMIROVA</t>
  </si>
  <si>
    <t>OBOJ</t>
  </si>
  <si>
    <t>ODRA</t>
  </si>
  <si>
    <t>PEŠĆENICA</t>
  </si>
  <si>
    <t>PORSCHE</t>
  </si>
  <si>
    <t>RAVNICE</t>
  </si>
  <si>
    <t>RESNIK</t>
  </si>
  <si>
    <t>RUĐER BOŠKOVIĆ</t>
  </si>
  <si>
    <t>Bijenićka 54</t>
  </si>
  <si>
    <t>SAVICA ŠANCI</t>
  </si>
  <si>
    <t>SELSKA</t>
  </si>
  <si>
    <t>SOLIDUM ŽUŽIĆ</t>
  </si>
  <si>
    <t>SOPOT</t>
  </si>
  <si>
    <t>SPORT</t>
  </si>
  <si>
    <t>SREDIŠNJI PROSTOR</t>
  </si>
  <si>
    <t>SUTINSKA VRELA</t>
  </si>
  <si>
    <t>SZABOVA</t>
  </si>
  <si>
    <t>TRNAVA</t>
  </si>
  <si>
    <t>TRNOVČICA</t>
  </si>
  <si>
    <t>TRSATSKA</t>
  </si>
  <si>
    <t>VOJNA POLICIJA</t>
  </si>
  <si>
    <t>VRAPČE</t>
  </si>
  <si>
    <t>VRBIK</t>
  </si>
  <si>
    <t>DUMOVEC</t>
  </si>
  <si>
    <t>SESVETE CENTAR</t>
  </si>
  <si>
    <t>SESVETSKA SELNICA</t>
  </si>
  <si>
    <t>SESVETSKA SOPNICA</t>
  </si>
  <si>
    <t>BRDOVEC</t>
  </si>
  <si>
    <t>IVANEC</t>
  </si>
  <si>
    <t>NOVI DVORI</t>
  </si>
  <si>
    <t>ZAPREŠIĆ CENTAR</t>
  </si>
  <si>
    <t>ZAPREŠIĆ SJEVER</t>
  </si>
  <si>
    <t>DONJA LOMNICA</t>
  </si>
  <si>
    <t>VELIKA MLAKA</t>
  </si>
  <si>
    <t>AGRONOMSKI FAKULTET</t>
  </si>
  <si>
    <t>Svetošimunska 25</t>
  </si>
  <si>
    <t>DOBRI DOL</t>
  </si>
  <si>
    <t>ROBNI TERMINALI (ŽITNJAK)</t>
  </si>
  <si>
    <t>SEGRO</t>
  </si>
  <si>
    <t>PLIVA</t>
  </si>
  <si>
    <t>OKIPOR</t>
  </si>
  <si>
    <t>PLESO</t>
  </si>
  <si>
    <t>SESVETE JUG</t>
  </si>
  <si>
    <t>LJUDEVITA POSAVSKOGA</t>
  </si>
  <si>
    <t>SESVETE SJEVER</t>
  </si>
  <si>
    <t>SHOPPING CITY ZAGREB</t>
  </si>
  <si>
    <t>PETRUŠEVEC</t>
  </si>
  <si>
    <t>ALCA</t>
  </si>
  <si>
    <t>EKONOMSKI FAKULTET</t>
  </si>
  <si>
    <t>IBLEROV TRG</t>
  </si>
  <si>
    <t>Iblerov Trg</t>
  </si>
  <si>
    <t>IMUNOLOŠKI ZAVOD</t>
  </si>
  <si>
    <t>Rockfellerova 3</t>
  </si>
  <si>
    <t>KAUFLAND</t>
  </si>
  <si>
    <t>KLINIČKA BOLNICA DUBRAVA</t>
  </si>
  <si>
    <t>KONČAR - TRANSFORMATORI</t>
  </si>
  <si>
    <t>Josipa Mokrovića 4</t>
  </si>
  <si>
    <t>NEMETOVA</t>
  </si>
  <si>
    <t>Nemetova 2</t>
  </si>
  <si>
    <t>STADION MAKSIMIR</t>
  </si>
  <si>
    <t>Maksimirska 128</t>
  </si>
  <si>
    <t>STJEPAN RADIĆ</t>
  </si>
  <si>
    <t>Studentski dom Stjepan Radić</t>
  </si>
  <si>
    <t>ZET (DUBRAVA)</t>
  </si>
  <si>
    <t>AGROPROTEINKA</t>
  </si>
  <si>
    <t>ZRAČNA LUKA</t>
  </si>
  <si>
    <t>AUTOBUSNI TERMINAL</t>
  </si>
  <si>
    <t>DJEČJI VRTIĆ</t>
  </si>
  <si>
    <t>INKER</t>
  </si>
  <si>
    <t>VLADIMIRA VIDRIĆA</t>
  </si>
  <si>
    <t>Vladimira Vidrića 1</t>
  </si>
  <si>
    <t>KONČAR (SESVETSKI KRALJEVEC)</t>
  </si>
  <si>
    <t>BS IVANJA REKA</t>
  </si>
  <si>
    <t>BS ELKA</t>
  </si>
  <si>
    <t>BS ŽITNJAK</t>
  </si>
  <si>
    <t>Rakitnica 2 - Rakitnica 4</t>
  </si>
  <si>
    <t>BS ČULINEČKA</t>
  </si>
  <si>
    <t>BS PODSUSEDSKI MOST-ISTOK</t>
  </si>
  <si>
    <t>BS PODSUSEDSKI MOST-ZAPAD</t>
  </si>
  <si>
    <t>Sjeverni savski nasip b.b.</t>
  </si>
  <si>
    <t>BS 1-MLAKA</t>
  </si>
  <si>
    <t>BS 3-VELIKA GORICA</t>
  </si>
  <si>
    <t>BS 2- SJEVER</t>
  </si>
  <si>
    <t>Riječka ulica 2 - Riječka ulica 2a</t>
  </si>
  <si>
    <t>Žitnjak I</t>
  </si>
  <si>
    <t>Žitnjak II</t>
  </si>
  <si>
    <t>SAVSKA</t>
  </si>
  <si>
    <t>ZAPADNI KOLODVOR</t>
  </si>
  <si>
    <t>Zapadni kolodvor</t>
  </si>
  <si>
    <t>REKAPITULACIJA PO KATEGORIJAMA:</t>
  </si>
  <si>
    <t>R.br.</t>
  </si>
  <si>
    <t>OS ZAPAD</t>
  </si>
  <si>
    <t>OS JUG</t>
  </si>
  <si>
    <t>Sisačka cesta bb</t>
  </si>
  <si>
    <t>OS IVANJA REKA</t>
  </si>
  <si>
    <t>Kenedyev trg 6</t>
  </si>
  <si>
    <t>Savska - Vukovarska</t>
  </si>
  <si>
    <t>KUNIŠĆAK</t>
  </si>
  <si>
    <t>STROJ ZA RAZBUŠIVANJE I VAĐENJE PANJEVA - 1 kom.</t>
  </si>
  <si>
    <t>MOTORNA PILA - 2 kom.</t>
  </si>
  <si>
    <t>Bjelovarska 48 - SESVETE</t>
  </si>
  <si>
    <t>Opis radova</t>
  </si>
  <si>
    <t>Jedinična mjera</t>
  </si>
  <si>
    <t>Količina</t>
  </si>
  <si>
    <t>Kategorija radova</t>
  </si>
  <si>
    <t>KATEGORIJA RADOVA</t>
  </si>
  <si>
    <t>JEDINIČNA MJERA</t>
  </si>
  <si>
    <t>KATEGORIZACIJA RADOVA:</t>
  </si>
  <si>
    <t>VOZILO S UGRAĐENIM MOTORNIM AUTO LJESTVAMA S RADNOM KOŠAROM - 1 kom.</t>
  </si>
  <si>
    <t>VOZILO S UGRAĐENIM GRAJFEROM ZA ODVOZ TRUPACA  - 1 kom.</t>
  </si>
  <si>
    <t>STROJEVI I MEHANIZACIJA ZA POTREBNE RADOVE TROŠKOVNIKA GRUPE 3</t>
  </si>
  <si>
    <t>m ²</t>
  </si>
  <si>
    <t>SVEUKUPNA CIJENA(€):</t>
  </si>
  <si>
    <t>TRIMER FLAKSERICA - 4 kom.</t>
  </si>
  <si>
    <t>PUHAČI ZA LIŠĆE - 2 kom.</t>
  </si>
  <si>
    <t>TERMINSKI PLAN KOŠNJE TRAVE I NISKOG RASLINJA</t>
  </si>
  <si>
    <t>Jedinična cijena (€)</t>
  </si>
  <si>
    <t>REKAPITULACIJA PO TERMINSKOM PLANU KOŠNJE:</t>
  </si>
  <si>
    <t>*</t>
  </si>
  <si>
    <r>
      <t>UKUPNA CIJENA (</t>
    </r>
    <r>
      <rPr>
        <sz val="11"/>
        <color theme="1"/>
        <rFont val="Calibri"/>
        <family val="2"/>
      </rPr>
      <t>€</t>
    </r>
    <r>
      <rPr>
        <sz val="11"/>
        <color theme="1"/>
        <rFont val="Arial"/>
        <family val="2"/>
        <charset val="238"/>
      </rPr>
      <t>)</t>
    </r>
  </si>
  <si>
    <r>
      <t xml:space="preserve">m </t>
    </r>
    <r>
      <rPr>
        <sz val="11"/>
        <color theme="1"/>
        <rFont val="Calibri"/>
        <family val="2"/>
      </rPr>
      <t>²</t>
    </r>
  </si>
  <si>
    <r>
      <t>SVEUKUPNA CIJENA (</t>
    </r>
    <r>
      <rPr>
        <sz val="11"/>
        <color theme="1"/>
        <rFont val="Calibri"/>
        <family val="2"/>
      </rPr>
      <t>€</t>
    </r>
    <r>
      <rPr>
        <sz val="11"/>
        <color theme="1"/>
        <rFont val="Arial"/>
        <family val="2"/>
        <charset val="238"/>
      </rPr>
      <t>):</t>
    </r>
  </si>
  <si>
    <t>DRŽIĆEVA</t>
  </si>
  <si>
    <t>FERENŠČICA</t>
  </si>
  <si>
    <t>ROBNI TERMINALI (JANKOMIR)</t>
  </si>
  <si>
    <t>Jankomir 25</t>
  </si>
  <si>
    <t>Nalješkovićeva-Držićeva</t>
  </si>
  <si>
    <t>Sachsova 1</t>
  </si>
  <si>
    <t>Čulinečka 287</t>
  </si>
  <si>
    <t>Jovinovačka bb - kod HEP-a mini toplane</t>
  </si>
  <si>
    <t>Svetice 19 - kod broja 19</t>
  </si>
  <si>
    <t>Horvačanski zavoj - Selska
kod studenskog doma Stjepan Radić</t>
  </si>
  <si>
    <t>Jankomir 42 - poslije broja 42</t>
  </si>
  <si>
    <t>Riječka bb - ispod Jadranskg mosta</t>
  </si>
  <si>
    <t>Radićevo šetalište 28 - prije broja 28</t>
  </si>
  <si>
    <t>križanje Vice Vukova - Jaruščica</t>
  </si>
  <si>
    <t>križanje ul.Siget - Radmanovačka</t>
  </si>
  <si>
    <t>Racinova - kod parkiralište SD Peščenica</t>
  </si>
  <si>
    <t>I savica 125 - CMP Savica Šanci</t>
  </si>
  <si>
    <t>križanje Velimira Škorpika - Kreše Golika
kod Family mall -Pevex</t>
  </si>
  <si>
    <t>I Oranički Odvojak 10 (Krug Vojne Policije)</t>
  </si>
  <si>
    <t>Šetalište Jurja Gagarina - Zeleni trg</t>
  </si>
  <si>
    <t>ul.Bana Josipa Jelačića
kod hipodroma Trajbar</t>
  </si>
  <si>
    <t>križanje Prilaz Zagrebačkoj Cesti - Svete Barbare</t>
  </si>
  <si>
    <t>Slavonska Avenija 52</t>
  </si>
  <si>
    <t>Prudnička ul, Savski Marof</t>
  </si>
  <si>
    <t>Slavonska avenija 70
kod KIA centra rabljenih vozila</t>
  </si>
  <si>
    <t>Radnička cesta 228C, parkiralište Mlinara</t>
  </si>
  <si>
    <t>Slavonska avenija 26/1</t>
  </si>
  <si>
    <t>Avenija Gojka Šuška 6</t>
  </si>
  <si>
    <t>Strojrska cesta 11, Sesvete</t>
  </si>
  <si>
    <t>DUBRAVA ZET</t>
  </si>
  <si>
    <t>DRŽIČEVA</t>
  </si>
  <si>
    <t>ČULINEČKA</t>
  </si>
  <si>
    <t>m2</t>
  </si>
  <si>
    <t>IV.</t>
  </si>
  <si>
    <t>V.</t>
  </si>
  <si>
    <t>4.</t>
  </si>
  <si>
    <t>Kategorija IV.</t>
  </si>
  <si>
    <t>Kategorija V.</t>
  </si>
  <si>
    <t>BOLNICA F.MIHALJEVIĆ (ZARAZNA)</t>
  </si>
  <si>
    <t>VALIPILLE</t>
  </si>
  <si>
    <t>Čulinečka 128</t>
  </si>
  <si>
    <t>Velika cesta - preko puta k.br.72</t>
  </si>
  <si>
    <t>Matka Baštija - preko puta k.br.2</t>
  </si>
  <si>
    <t>Podusedski trg - do k.br.10</t>
  </si>
  <si>
    <t>orezivanje živice</t>
  </si>
  <si>
    <t>Čulinečka - do k.br.26</t>
  </si>
  <si>
    <t>MOTORNE ŠKARE - 2 kom.</t>
  </si>
  <si>
    <t>ručna sjeća raslinja</t>
  </si>
  <si>
    <t>I Resnik - preko puta k.br.42</t>
  </si>
  <si>
    <t>Žuti put - kod k.br.2</t>
  </si>
  <si>
    <t>I Cvjetno naselje - kod k.br.18</t>
  </si>
  <si>
    <t>Donje Vrapče - preko puta k.br.51</t>
  </si>
  <si>
    <t>Pernatska - preko puta k.br.1</t>
  </si>
  <si>
    <t>Galjufova - kod k.br. 2</t>
  </si>
  <si>
    <t>Gračec - preko puta k.br.1</t>
  </si>
  <si>
    <t>Granešina - preko puta k.br.33</t>
  </si>
  <si>
    <t>Ljevakovićeva -preko puta k.br.1G</t>
  </si>
  <si>
    <t>Dugoselska - preko puta k.br.2A</t>
  </si>
  <si>
    <t>Jordanovac - preko puta k.br.8</t>
  </si>
  <si>
    <t>Kolarova - kod k.br.18</t>
  </si>
  <si>
    <t>Kuniščak - kod k.br.36</t>
  </si>
  <si>
    <t>Oboj - kod k.br.2</t>
  </si>
  <si>
    <t>Capraška - kod k.br.3</t>
  </si>
  <si>
    <t>Augustinčićeva - kod k.br.2</t>
  </si>
  <si>
    <t>Huga Erlicha - do k.br.13</t>
  </si>
  <si>
    <t>Stonska - kod k.br.17</t>
  </si>
  <si>
    <t>Gjure Szaba - poslije k.br.19</t>
  </si>
  <si>
    <t>Vukomeračka - kod k.br.25A</t>
  </si>
  <si>
    <t>Trnovčica - kod k.br.107</t>
  </si>
  <si>
    <t>Trsatska - kod k.br.28</t>
  </si>
  <si>
    <t>Majke Terezije - preko puta k.br.2</t>
  </si>
  <si>
    <t>Franjčevićeva - do k.br.35</t>
  </si>
  <si>
    <t>Selnička - ko k.br.2</t>
  </si>
  <si>
    <t>Ante Starčevića - kod k.br.24A</t>
  </si>
  <si>
    <t>A. Kovačića - kod k.br.14</t>
  </si>
  <si>
    <t>Pere Devčića - kod k.br.63</t>
  </si>
  <si>
    <t>Oborovska - kod k.br.28</t>
  </si>
  <si>
    <t>Dobri Dol - kod k.br.56</t>
  </si>
  <si>
    <t>144.Brigade Hrvatske Vojske kod k.br.5</t>
  </si>
  <si>
    <t>Industrijska - preko puta k.br.12</t>
  </si>
  <si>
    <t>I Ferenščica - kod k.br.39</t>
  </si>
  <si>
    <t>Naziv područja</t>
  </si>
  <si>
    <t>Zagreb</t>
  </si>
  <si>
    <t>Zaprešić</t>
  </si>
  <si>
    <t>Velika Gorica</t>
  </si>
  <si>
    <t>RUČNA KOŠNJA TRAVE I NISKOG RASLINJA UNUTAR I IZVAN PROSTORA OBJEKATA NA SUSTAVU</t>
  </si>
  <si>
    <t>5.</t>
  </si>
  <si>
    <t>Kategorija III.</t>
  </si>
  <si>
    <t>III</t>
  </si>
  <si>
    <t>Ukupna cijena (€)</t>
  </si>
  <si>
    <t>JEDINIČNA CIJENA 
(€)</t>
  </si>
  <si>
    <t>UKUPNA CIJENA 
(€)</t>
  </si>
  <si>
    <r>
      <t>SVEUKUPNA CIJENA PO SVIM KATEGORIJAMA (</t>
    </r>
    <r>
      <rPr>
        <b/>
        <sz val="14"/>
        <color theme="1"/>
        <rFont val="Calibri"/>
        <family val="2"/>
      </rPr>
      <t>€</t>
    </r>
    <r>
      <rPr>
        <b/>
        <sz val="14"/>
        <color theme="1"/>
        <rFont val="Arial"/>
        <family val="2"/>
        <charset val="238"/>
      </rPr>
      <t>):</t>
    </r>
  </si>
  <si>
    <t xml:space="preserve">Naziv objekta </t>
  </si>
  <si>
    <t xml:space="preserve">Adresa objekta </t>
  </si>
  <si>
    <t>Vlahe Bukovca 5 (Stadion Inter-a)</t>
  </si>
  <si>
    <t>ul.kneza Branimira 119 - parkiralište Kauflanda</t>
  </si>
  <si>
    <t>Zračna Luka Pleso</t>
  </si>
  <si>
    <t xml:space="preserve">Industrijska 1 </t>
  </si>
  <si>
    <t>Ive Politea 64</t>
  </si>
  <si>
    <t>Slavonska avenija b.b.</t>
  </si>
  <si>
    <t>Samoborska cesta 257</t>
  </si>
  <si>
    <t>kod Zagrebačka 117</t>
  </si>
  <si>
    <t>Mirogojska 8 - krug bolnice</t>
  </si>
  <si>
    <t>Savska ulica bb - Bestovje</t>
  </si>
  <si>
    <t>Rakitnica - preko puta k.br. 4</t>
  </si>
  <si>
    <t>križanje Slavonske avenije-Marina Čavića</t>
  </si>
  <si>
    <t>kod Velika cesta 3 - Mala Mlaka</t>
  </si>
  <si>
    <t>Avenija Dubrava - kod k.br.210</t>
  </si>
  <si>
    <t>Koledovčina - kod k.br.1e</t>
  </si>
  <si>
    <t xml:space="preserve">Mokrička - kod k.br.54 </t>
  </si>
  <si>
    <t xml:space="preserve">križanje Ledine - Trg Mladosti </t>
  </si>
  <si>
    <t>Maškunjka - kod West Gate</t>
  </si>
  <si>
    <t>1 Rimski Put kod - k.br.1C - Jelkovec</t>
  </si>
  <si>
    <t>Šandora Breščanskoga - kod k.br.25</t>
  </si>
  <si>
    <t>Gordana Lederera - kod. k.br.2</t>
  </si>
  <si>
    <t xml:space="preserve">Malogorička - kod k.br.4 </t>
  </si>
  <si>
    <t>Industrijska kod.k.br.14 - kod Strabaga</t>
  </si>
  <si>
    <t>Parkiralište Hotel Zonar
Trg Krešimira Čosića 9</t>
  </si>
  <si>
    <t>Draškovićeva 19 - krug traumatološke bolnice</t>
  </si>
  <si>
    <t>SRPANJ 2026.g.</t>
  </si>
  <si>
    <t>KOLOVOZ 2026.g.</t>
  </si>
  <si>
    <t>RUJAN 2026.g.</t>
  </si>
  <si>
    <t>6.</t>
  </si>
  <si>
    <t>Naziv VT plinovoda</t>
  </si>
  <si>
    <t>Lokacija trase VT plinovoda</t>
  </si>
  <si>
    <t>Dužina VT plinovoda</t>
  </si>
  <si>
    <t>Terminski plan košnje</t>
  </si>
  <si>
    <r>
      <t>Jedinična cijena (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</rPr>
      <t>)</t>
    </r>
  </si>
  <si>
    <r>
      <t>Ukupna cijena (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</rPr>
      <t>)</t>
    </r>
  </si>
  <si>
    <t>I.REKA - PMRS ISTOK (HEP)</t>
  </si>
  <si>
    <t>P.Č. IVANJA REKA - SLAVONSKA AVENIJA - RESNIK - ČULINEČKA</t>
  </si>
  <si>
    <t>4 200</t>
  </si>
  <si>
    <t>malčiranje visoke trave i niskog raslinja</t>
  </si>
  <si>
    <r>
      <t xml:space="preserve">m </t>
    </r>
    <r>
      <rPr>
        <sz val="10"/>
        <color theme="1"/>
        <rFont val="Calibri"/>
        <family val="2"/>
      </rPr>
      <t>²</t>
    </r>
  </si>
  <si>
    <t>ručna košnja visoke trave i niskog raslinja</t>
  </si>
  <si>
    <t>PMRS ISTOK - TE-TO</t>
  </si>
  <si>
    <t xml:space="preserve">ČULINEČKA - SLAVONSKA AVENIJA - KOLEDOVČINA - MIČEVEČKA - VRTNI PUT - UL.SAVICA I - TE-TO Zagreb </t>
  </si>
  <si>
    <t>6 585</t>
  </si>
  <si>
    <t>ZAPREŠIĆ</t>
  </si>
  <si>
    <t>1. PERE DEVČIĆA - BANA J.JELAČIĆA - INDUSTRIJSKA 
2. PAVLA LONČARA - OBRUBIĆI - BRDOVEC - PLIVA SAVSKI MAROF</t>
  </si>
  <si>
    <t>15 791</t>
  </si>
  <si>
    <t>UJEVIĆEVA - BS KAJZERICA</t>
  </si>
  <si>
    <t xml:space="preserve">UJEVIĆEVA - SELSKA - HORVAĆANSKA - JADRANSKI MOST - </t>
  </si>
  <si>
    <t>2 596</t>
  </si>
  <si>
    <t>AV. VEĆESLAVA HOLJEVCA - STJEPANA BENCEKOVIĆA - RIJEČKA - JADRANSKA AVENIJA - VICE VUKOVA - Dr. LUJE NALETILIĆA - SISAČKA</t>
  </si>
  <si>
    <t>17 990</t>
  </si>
  <si>
    <t xml:space="preserve">ŽITNJAK I - PMRS ISTOK (CUPOV) </t>
  </si>
  <si>
    <t>SLAVONSKA AVENIJA - ČULINEČKA CESTA</t>
  </si>
  <si>
    <t>7 822</t>
  </si>
  <si>
    <t>SJEVER</t>
  </si>
  <si>
    <t>UL. MIJE KIŠPATIĆA - LAŠĆINSKA - BIJENIČKA - ZMAJEVAC - KSAVERSKA CESTA - GRAČANSKA CESTA</t>
  </si>
  <si>
    <t>7 950</t>
  </si>
  <si>
    <r>
      <t xml:space="preserve">ručna košnja visoke trave i niskog raslinja / </t>
    </r>
    <r>
      <rPr>
        <b/>
        <sz val="10"/>
        <color theme="1"/>
        <rFont val="Arial"/>
        <family val="2"/>
        <charset val="238"/>
      </rPr>
      <t>NAGIB 15%</t>
    </r>
  </si>
  <si>
    <t>OBOJ - ŽITNJAK I</t>
  </si>
  <si>
    <t xml:space="preserve">SLAVONSKA AVENIJA - DONJE SVETICE - SVETICE - BUKOVAČKA - PRILESJE </t>
  </si>
  <si>
    <t>4 762</t>
  </si>
  <si>
    <t>ŽITNJAK I - PETRUŠEVEC</t>
  </si>
  <si>
    <t>RADNIČKA CESTA - SAVICA I. - KUŠEVAČKA - DOMOVINSKI MOST</t>
  </si>
  <si>
    <t>7 850</t>
  </si>
  <si>
    <t>tarupiranje visokog raslinja i granja</t>
  </si>
  <si>
    <t>DUBRAVA</t>
  </si>
  <si>
    <t>RAKITNICA - TRNAVA I. - ČULINEC I. - ČULINEČKA - KLIN - KOLEDINEČKA - DANKOVEČKA - GRIŽANSKA- RUDOLFA KOLAKA - AV. GOJKA ŠUŠKA - UL. DRAGUTINA MANDLA - SVETOŠIMUNSKA</t>
  </si>
  <si>
    <t>16 066</t>
  </si>
  <si>
    <t>SESVETE</t>
  </si>
  <si>
    <t>1. SLAVONSKA AVENIJA - UL. LJUDEVITA POSAVSKOG - ANTE STARČEVIĆA - INDUSTRIJSKA CESTA - JELKOVEČKA CESTA - BJELOVARSKA
2. P.Č. IVANJA REKA - BILOGORSKA - FRANJČEVIĆEVA - STROJARSKA CESTA (S.KRALJEVEC)</t>
  </si>
  <si>
    <t>14 568</t>
  </si>
  <si>
    <t>ZAGREBAČKA CESTA - INDUSTRIJSKA CESTA (LOMNICA) - UL. KNEZA LJUDEVITA POSAVSKOG - UL. RUDOLFA FIZIRA</t>
  </si>
  <si>
    <t>10 402</t>
  </si>
  <si>
    <t>ZAPAD</t>
  </si>
  <si>
    <t>PODSUSEDSKI MOST - SAMOBORSKA - ILICA - RADGONSKA - POLJAČKA - UL. KRALJA TOMISLAVA - ZAGORSKA</t>
  </si>
  <si>
    <t>17 338</t>
  </si>
  <si>
    <t>ZAGREBAČKA AVENIJA</t>
  </si>
  <si>
    <t xml:space="preserve">JANKOMIR - LJUBLJANSKA AVENIJA - ZAGREBAČKA AVENIJA </t>
  </si>
  <si>
    <t>9 079</t>
  </si>
  <si>
    <t>15.</t>
  </si>
  <si>
    <t>SELSKA - GRADIŠĆANSKA</t>
  </si>
  <si>
    <t>SELSKA - UL. ŽELJKA MARIČIĆA - DOMOBRANSKA ULICA</t>
  </si>
  <si>
    <t>3 454</t>
  </si>
  <si>
    <t>ŽITNJAK I - RESNIK</t>
  </si>
  <si>
    <t>SLAVONSKA AVENIJA (SJEVERNA STRANA) - I. RESNIK</t>
  </si>
  <si>
    <t>5 056</t>
  </si>
  <si>
    <t xml:space="preserve">VARAŽDINSKA CESTA </t>
  </si>
  <si>
    <t>VARAŽDINSKA CESTA (DUBOKI JARAK - POPOVEC)</t>
  </si>
  <si>
    <t>VOJARNA BORONGAJ</t>
  </si>
  <si>
    <t>BORONGAJSKA CESTA</t>
  </si>
  <si>
    <t>1 285</t>
  </si>
  <si>
    <t>19.</t>
  </si>
  <si>
    <t>PEŠČENICA</t>
  </si>
  <si>
    <t>ČAVIĆEVA - BORONGAJSKA - IVANIĆGRADSKA</t>
  </si>
  <si>
    <t>20.</t>
  </si>
  <si>
    <t>SVEUKUPNO:</t>
  </si>
  <si>
    <t>OPIS/VRSTA VEGETACIJE</t>
  </si>
  <si>
    <r>
      <t>JEDINIČNA CIJENA
(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  <charset val="238"/>
      </rPr>
      <t>)</t>
    </r>
  </si>
  <si>
    <r>
      <t>UKUPNA CIJENA 
(</t>
    </r>
    <r>
      <rPr>
        <sz val="10"/>
        <color theme="1"/>
        <rFont val="Calibri"/>
        <family val="2"/>
      </rPr>
      <t>€</t>
    </r>
    <r>
      <rPr>
        <sz val="10"/>
        <color theme="1"/>
        <rFont val="Arial"/>
        <family val="2"/>
        <charset val="238"/>
      </rPr>
      <t>)</t>
    </r>
  </si>
  <si>
    <t xml:space="preserve">tarupiranje visokog raslinja </t>
  </si>
  <si>
    <t>visoko raslinje i granje debljine stabljike preko 5 cm</t>
  </si>
  <si>
    <t>malčiranje travnjaka i niskog raslinja</t>
  </si>
  <si>
    <t>visoka trava i nisko raslinje debljine stabljike manje od 5 cm</t>
  </si>
  <si>
    <t>ručna košnja trave i niskog raslinja</t>
  </si>
  <si>
    <r>
      <t>SVEUKUPNA CIJENA PO SVIM KATEGORIJAMA (</t>
    </r>
    <r>
      <rPr>
        <sz val="11"/>
        <color theme="1"/>
        <rFont val="Calibri"/>
        <family val="2"/>
      </rPr>
      <t>€</t>
    </r>
    <r>
      <rPr>
        <sz val="11"/>
        <color theme="1"/>
        <rFont val="Arial"/>
        <family val="2"/>
        <charset val="238"/>
      </rPr>
      <t>):</t>
    </r>
  </si>
  <si>
    <t>STROJEVI I MEHANIZACIJA POTREBNI ZA OBAVLJANJE RADOVA TROŠKOVNIKA GRUPE 1</t>
  </si>
  <si>
    <t>TRAKTOR (minimalne snage 150 KS) - 2 kom.</t>
  </si>
  <si>
    <t>PRIKLJUČNI ŠUMSKI TARUP ZA TRAKTOR - 1 kom.</t>
  </si>
  <si>
    <t>PRIKLJUČNI ŠUMSKI MALČER ZA TRAKTOR - 2 kom.</t>
  </si>
  <si>
    <t>TRIMER FLAKSERICA - 2 kom.</t>
  </si>
  <si>
    <t>ZA NAVEDENE RADOVE POTREBNO JE FORMIRATI DVIJE (2) OPERATIVNE EKIPE SA PO DVA (2) DJELATNIKA</t>
  </si>
  <si>
    <t>Za Ponuditelja:</t>
  </si>
  <si>
    <t>(žig i potpis)</t>
  </si>
  <si>
    <r>
      <t xml:space="preserve">NAPOMENA:
</t>
    </r>
    <r>
      <rPr>
        <sz val="10"/>
        <color theme="1"/>
        <rFont val="Arial"/>
        <family val="2"/>
        <charset val="238"/>
      </rPr>
      <t>Jedinična mjera (m</t>
    </r>
    <r>
      <rPr>
        <sz val="10"/>
        <color theme="1"/>
        <rFont val="Calibri"/>
        <family val="2"/>
      </rPr>
      <t>²</t>
    </r>
    <r>
      <rPr>
        <sz val="10"/>
        <color theme="1"/>
        <rFont val="Arial"/>
        <family val="2"/>
      </rPr>
      <t xml:space="preserve">) iz troškovnika sadržava širinu košnje </t>
    </r>
    <r>
      <rPr>
        <b/>
        <sz val="10"/>
        <color theme="1"/>
        <rFont val="Arial"/>
        <family val="2"/>
        <charset val="238"/>
      </rPr>
      <t>(6 m)</t>
    </r>
    <r>
      <rPr>
        <sz val="10"/>
        <color theme="1"/>
        <rFont val="Arial"/>
        <family val="2"/>
      </rPr>
      <t xml:space="preserve"> X duljina dionice koja se krči/održava.
Širina košnje, malčiranja i sječe raslinja na svim lokacijama iznosi </t>
    </r>
    <r>
      <rPr>
        <b/>
        <sz val="10"/>
        <color theme="1"/>
        <rFont val="Arial"/>
        <family val="2"/>
        <charset val="238"/>
      </rPr>
      <t>6 m</t>
    </r>
    <r>
      <rPr>
        <sz val="10"/>
        <color theme="1"/>
        <rFont val="Arial"/>
        <family val="2"/>
      </rPr>
      <t xml:space="preserve">.
Radovi se izvode </t>
    </r>
    <r>
      <rPr>
        <b/>
        <sz val="10"/>
        <color theme="1"/>
        <rFont val="Arial"/>
        <family val="2"/>
        <charset val="238"/>
      </rPr>
      <t>točkasto</t>
    </r>
    <r>
      <rPr>
        <sz val="10"/>
        <color theme="1"/>
        <rFont val="Arial"/>
        <family val="2"/>
      </rPr>
      <t xml:space="preserve"> na lokacijama navedenim u troškovniku</t>
    </r>
    <r>
      <rPr>
        <b/>
        <sz val="10"/>
        <color theme="1"/>
        <rFont val="Arial"/>
        <family val="2"/>
        <charset val="238"/>
      </rPr>
      <t xml:space="preserve"> "Lokacija trase VT plinovoda".</t>
    </r>
    <r>
      <rPr>
        <sz val="10"/>
        <color theme="1"/>
        <rFont val="Arial"/>
        <family val="2"/>
      </rPr>
      <t xml:space="preserve">
Sve količine navedene u troškovniku koje se neće izvoditi u 2026.g. izvodit će se u 2027.g. tijekom vegetacijskog razdoblja prema dogovoru s Naručiteljem.
</t>
    </r>
    <r>
      <rPr>
        <b/>
        <sz val="10"/>
        <color theme="1"/>
        <rFont val="Arial"/>
        <family val="2"/>
      </rPr>
      <t xml:space="preserve">Prije davanja ponude Ponuditelj ima mogućnost kontaktirati ovlaštenu osobu od strane Naručitelja radova u svrhu obavljanja predhodnog izvida navedenih lokacija, čime bi se spriječilo nerazumijevanja prilikom davanja ponude. 
Kontakt osoba: </t>
    </r>
    <r>
      <rPr>
        <sz val="10"/>
        <color theme="1"/>
        <rFont val="Arial"/>
        <family val="2"/>
        <charset val="238"/>
      </rPr>
      <t>Slaven Mesić, 098/590-633</t>
    </r>
  </si>
  <si>
    <r>
      <rPr>
        <b/>
        <sz val="12"/>
        <color theme="1"/>
        <rFont val="Arial"/>
        <family val="2"/>
      </rPr>
      <t>TROŠKOVNIK GRUPA 1</t>
    </r>
    <r>
      <rPr>
        <sz val="12"/>
        <color theme="1"/>
        <rFont val="Arial"/>
        <family val="2"/>
      </rPr>
      <t xml:space="preserve"> - KOŠNJA, MALČIRANJE I SJEČA TRAVE/RASLINJA NA TRASI VISOKOTLAČNOG (VT) PLINOVODA GPZ-a_2026/2027</t>
    </r>
  </si>
  <si>
    <t>OREZIVANJE ŽIVICE - motornim škarama s odvozom i zbrinjavanjem</t>
  </si>
  <si>
    <t>Jankomir - poslije broja 42</t>
  </si>
  <si>
    <t>STROJEVI I SREDSTVA POTREBNI ZA OBAVLJANJE RADOVA TROŠKOVNIKA GRUPE 2</t>
  </si>
  <si>
    <t>ZA RADOVE JE POTREBNO FORMIRATI DVIJE (2) OPERATIVNE EKIPE SA DVA (2) DJELATNIKA</t>
  </si>
  <si>
    <t>Rujan 2026.g.</t>
  </si>
  <si>
    <t>Prosinac 2026.g.</t>
  </si>
  <si>
    <t>7.</t>
  </si>
  <si>
    <t>8.</t>
  </si>
  <si>
    <t>9.</t>
  </si>
  <si>
    <t>IV</t>
  </si>
  <si>
    <t>RUČNA SJEČA RASLINJA - ručna sječa raslinja (krov objekta) motornom pilom-škarama na visini od 4m, s odvozom i zbrinjavanjem</t>
  </si>
  <si>
    <t>RUČNA SJEČA RASLINJA - ručna sječa raslinja motornom pilom s odvozom i zbrinjavanjem</t>
  </si>
  <si>
    <r>
      <rPr>
        <b/>
        <sz val="16"/>
        <color theme="1"/>
        <rFont val="Arial"/>
        <family val="2"/>
      </rPr>
      <t>TROŠKOVNIK GRUPA 2</t>
    </r>
    <r>
      <rPr>
        <sz val="16"/>
        <color theme="1"/>
        <rFont val="Arial"/>
        <family val="2"/>
      </rPr>
      <t xml:space="preserve"> - RUČNA KOŠNJA TRAVE UNUTAR I IZVAN PROSTORA OBJEKATA NA SUSTAVU 2026_2027</t>
    </r>
  </si>
  <si>
    <t>ručna košnja trave i niskog raslinja unutar i izvan prostora objekta na sustavu</t>
  </si>
  <si>
    <r>
      <rPr>
        <b/>
        <sz val="14"/>
        <color theme="1"/>
        <rFont val="Arial"/>
        <family val="2"/>
      </rPr>
      <t>TROŠKOVNIK GRUPA 3</t>
    </r>
    <r>
      <rPr>
        <sz val="14"/>
        <color theme="1"/>
        <rFont val="Arial"/>
        <family val="2"/>
      </rPr>
      <t xml:space="preserve"> - REZIDBA STABALA, OREZIVANJE ŽIVICE, RUČNA SJEČA RASLINJA, RUŠENJE STABALA I VAĐENJE PANJEVA 2026_2027</t>
    </r>
  </si>
  <si>
    <t>SLAVONSKA AVENIJA</t>
  </si>
  <si>
    <t>ručna sječa raslinja (krov objekta) motornom pilom-škarama na visini od 4m</t>
  </si>
  <si>
    <t>ručna sječa raslinja</t>
  </si>
  <si>
    <t>BRANJUGOVA</t>
  </si>
  <si>
    <t>Jurja Branjuga - preko puta k.br.2</t>
  </si>
  <si>
    <t>10.</t>
  </si>
  <si>
    <t>Podsusedski trg bb</t>
  </si>
  <si>
    <t>TRAVANJ 2027.g.</t>
  </si>
  <si>
    <t>SVIBANJ 2027.g.</t>
  </si>
  <si>
    <t>LIPANJ 2027.g.</t>
  </si>
  <si>
    <t>rušenje stabala i zbrinjavanje</t>
  </si>
  <si>
    <t>okvirne količine</t>
  </si>
  <si>
    <t>OKVIRNE KOLIČINE</t>
  </si>
  <si>
    <t>Srpanj 2026.g.</t>
  </si>
  <si>
    <t>Ožujak 2027.g.</t>
  </si>
  <si>
    <t>Slavonska avenija
(južna strana)</t>
  </si>
  <si>
    <t>VT PLINOVOD I OBJEKTI</t>
  </si>
  <si>
    <t>PLINSKI SUSTAV GPZ-A</t>
  </si>
  <si>
    <t>Zagreb i okolica</t>
  </si>
  <si>
    <t>RUŠENJE STABALA - rušenje stabala uz upotrebu autoljestvi ili hidrauličke podizne platforme i motorne pile sa utovarom, s odvozom, razbušivanjem i vađenjem panjeva - Stabla visine do 10 m</t>
  </si>
  <si>
    <t>III.</t>
  </si>
  <si>
    <t>I</t>
  </si>
  <si>
    <t>II</t>
  </si>
  <si>
    <t>V</t>
  </si>
  <si>
    <r>
      <t xml:space="preserve">NAPOMENA:
</t>
    </r>
    <r>
      <rPr>
        <sz val="11"/>
        <color theme="1"/>
        <rFont val="Arial"/>
        <family val="2"/>
        <charset val="238"/>
      </rPr>
      <t>NAVEDENI RADOVI SE ODVIJAJU TIJEKOM 2026. i 2027.g. DO ISTEKA UGOVORA
RADOVI RUŠENJA STABALA I VAĐENJE PANJEVA NA I U BLIZINI VT PLINOVODA (unutar 2 m) IZVODE SE SUKLADNO Odluci br. 155/2018 GPZ-a  
Prije davanja ponude Ponuditelj ima mogućnost kontaktirati ovlaštenu osobu od strane Naručitelja radova u svrhu obavljanja predhodnog izvida navedenih lokacija, čime bi se spriječilo nerazumijevanja prilikom davanja ponude. 
Kontakt osoba: Tomislav Cimperšak, 099/8139-379, Slaven Mesić, 098/590-633</t>
    </r>
  </si>
  <si>
    <r>
      <t xml:space="preserve">NAPOMENA:
</t>
    </r>
    <r>
      <rPr>
        <sz val="11"/>
        <color theme="1"/>
        <rFont val="Arial"/>
        <family val="2"/>
        <charset val="238"/>
      </rPr>
      <t>U jediničnu mjeru (m²) iz troškovnika uračunata je i košnje trave izvan prostora PRS (1 m od ograde PRS).
Radovi se izvode točkasto na lokacijama navedenim u troškovniku pod "Adresa objekata".
Sve količine navedene u troškovniku koje se neće izvesti u 2026.g. izvodit će se u 2027.g. tijekom vegetacijskog razdoblja prema dogovoru s Naručiteljem.
Košnja trave i niskog raslinja izvodi se u šest (6) krugova kako je navedeno u terminskom planu a sukladno troškovniku
Prije davanja ponude Ponuditelj ima mogućnost kontaktirati ovlaštenu osobu od strane Naručitelja radova u svrhu obavljanja predhodnog izvida navedenih lokacija, čime bi se spriječilo nerazumijevanja prilikom davanja ponude. 
Kontakt osoba: Tomislav Cimperšak, 099/8139-379</t>
    </r>
  </si>
  <si>
    <t xml:space="preserve">REZANJE GRANA I RUŠENJE STABALA - rezanje i otklanjanje grana, rušenje stabala uz mogućnost upotrebe autoljestvi ili hidrauličke podizne platforme i motorne pile sa utovarom i zbrinjavanjem, razbušivanjem i vađenjem panjeva prema potrebi. Radovi uključuju hitno ili nužno interveniranje na sustavu GPZ-a ovisno o potrebama nakon vremenskih nepogoda ili sličnog. Potreban odaziv u roku od 48 h. </t>
  </si>
  <si>
    <t>Hitno ili nužno interveniranje na plinskom sustavu nakon vremenskih nepogoda (oluje, tuča, poplave, snijeg i sl.) - po lokaciji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</si>
</sst>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#,##0.00\ [$€-1]"/>
    <numFmt numFmtId="166" formatCode="#,##0.00\ [$€-41A];[Red]#,##0.00\ [$€-41A]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Arial Black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6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2" fillId="0" borderId="0" xfId="0" applyNumberFormat="1" applyFont="1"/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166" fontId="27" fillId="2" borderId="13" xfId="0" applyNumberFormat="1" applyFont="1" applyFill="1" applyBorder="1" applyAlignment="1">
      <alignment horizontal="center" vertical="center" wrapText="1"/>
    </xf>
    <xf numFmtId="166" fontId="27" fillId="2" borderId="14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center" vertical="center" wrapText="1"/>
    </xf>
    <xf numFmtId="166" fontId="27" fillId="2" borderId="16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166" fontId="27" fillId="2" borderId="18" xfId="0" applyNumberFormat="1" applyFont="1" applyFill="1" applyBorder="1" applyAlignment="1">
      <alignment horizontal="center" vertical="center" wrapText="1"/>
    </xf>
    <xf numFmtId="166" fontId="27" fillId="2" borderId="19" xfId="0" applyNumberFormat="1" applyFont="1" applyFill="1" applyBorder="1" applyAlignment="1">
      <alignment horizontal="center" vertical="center" wrapText="1"/>
    </xf>
    <xf numFmtId="164" fontId="22" fillId="2" borderId="20" xfId="0" applyNumberFormat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166" fontId="27" fillId="2" borderId="23" xfId="0" applyNumberFormat="1" applyFont="1" applyFill="1" applyBorder="1" applyAlignment="1">
      <alignment horizontal="center" vertical="center" wrapText="1"/>
    </xf>
    <xf numFmtId="166" fontId="27" fillId="2" borderId="26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166" fontId="27" fillId="2" borderId="2" xfId="0" applyNumberFormat="1" applyFont="1" applyFill="1" applyBorder="1" applyAlignment="1">
      <alignment horizontal="center" vertical="center" wrapText="1"/>
    </xf>
    <xf numFmtId="166" fontId="27" fillId="2" borderId="28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8" fillId="2" borderId="21" xfId="1" applyFont="1" applyFill="1" applyBorder="1" applyAlignment="1">
      <alignment horizontal="center" vertical="center" wrapText="1"/>
    </xf>
    <xf numFmtId="0" fontId="29" fillId="2" borderId="21" xfId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33" fillId="2" borderId="21" xfId="1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166" fontId="27" fillId="2" borderId="21" xfId="0" applyNumberFormat="1" applyFont="1" applyFill="1" applyBorder="1" applyAlignment="1">
      <alignment horizontal="center" vertical="center" wrapText="1"/>
    </xf>
    <xf numFmtId="166" fontId="27" fillId="2" borderId="30" xfId="0" applyNumberFormat="1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166" fontId="27" fillId="2" borderId="29" xfId="0" applyNumberFormat="1" applyFont="1" applyFill="1" applyBorder="1" applyAlignment="1">
      <alignment horizontal="center" vertical="center" wrapText="1"/>
    </xf>
    <xf numFmtId="166" fontId="27" fillId="2" borderId="31" xfId="0" applyNumberFormat="1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34" fillId="0" borderId="15" xfId="0" applyFont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7" fillId="0" borderId="15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37" fillId="0" borderId="0" xfId="0" applyFont="1"/>
    <xf numFmtId="166" fontId="32" fillId="0" borderId="11" xfId="0" applyNumberFormat="1" applyFont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7" fillId="1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7" fillId="13" borderId="1" xfId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" fillId="6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9" fillId="11" borderId="1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165" fontId="22" fillId="0" borderId="1" xfId="0" applyNumberFormat="1" applyFont="1" applyBorder="1" applyAlignment="1">
      <alignment horizontal="center" vertical="center"/>
    </xf>
    <xf numFmtId="165" fontId="22" fillId="0" borderId="1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165" fontId="22" fillId="0" borderId="18" xfId="0" applyNumberFormat="1" applyFont="1" applyBorder="1" applyAlignment="1">
      <alignment horizontal="center" vertical="center"/>
    </xf>
    <xf numFmtId="165" fontId="22" fillId="0" borderId="19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164" fontId="22" fillId="2" borderId="20" xfId="0" applyNumberFormat="1" applyFont="1" applyFill="1" applyBorder="1" applyAlignment="1">
      <alignment horizontal="center" vertical="center"/>
    </xf>
    <xf numFmtId="164" fontId="22" fillId="2" borderId="24" xfId="0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8" fillId="2" borderId="13" xfId="1" applyFont="1" applyFill="1" applyBorder="1" applyAlignment="1">
      <alignment horizontal="center" vertical="center" wrapText="1"/>
    </xf>
    <xf numFmtId="0" fontId="28" fillId="2" borderId="18" xfId="1" applyFont="1" applyFill="1" applyBorder="1" applyAlignment="1">
      <alignment horizontal="center" vertical="center" wrapText="1"/>
    </xf>
    <xf numFmtId="0" fontId="29" fillId="2" borderId="13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64" fontId="22" fillId="2" borderId="22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center" vertical="center" wrapText="1"/>
    </xf>
    <xf numFmtId="0" fontId="28" fillId="2" borderId="29" xfId="1" applyFont="1" applyFill="1" applyBorder="1" applyAlignment="1">
      <alignment horizontal="center" vertical="center" wrapText="1"/>
    </xf>
    <xf numFmtId="0" fontId="29" fillId="2" borderId="8" xfId="1" applyFont="1" applyFill="1" applyBorder="1" applyAlignment="1">
      <alignment horizontal="center" vertical="center" wrapText="1"/>
    </xf>
    <xf numFmtId="0" fontId="29" fillId="2" borderId="29" xfId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8" fillId="2" borderId="21" xfId="1" applyFont="1" applyFill="1" applyBorder="1" applyAlignment="1">
      <alignment horizontal="center" vertical="center" wrapText="1"/>
    </xf>
    <xf numFmtId="0" fontId="29" fillId="2" borderId="21" xfId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/>
    </xf>
    <xf numFmtId="164" fontId="22" fillId="2" borderId="17" xfId="0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30" fillId="2" borderId="18" xfId="1" applyFont="1" applyFill="1" applyBorder="1" applyAlignment="1">
      <alignment horizontal="center" vertical="center" wrapText="1"/>
    </xf>
    <xf numFmtId="0" fontId="33" fillId="2" borderId="13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18" xfId="1" applyFont="1" applyFill="1" applyBorder="1" applyAlignment="1">
      <alignment horizontal="center" vertical="center" wrapText="1"/>
    </xf>
    <xf numFmtId="164" fontId="22" fillId="2" borderId="25" xfId="0" applyNumberFormat="1" applyFont="1" applyFill="1" applyBorder="1" applyAlignment="1">
      <alignment horizontal="center" vertical="center"/>
    </xf>
    <xf numFmtId="164" fontId="22" fillId="2" borderId="15" xfId="0" applyNumberFormat="1" applyFont="1" applyFill="1" applyBorder="1" applyAlignment="1">
      <alignment horizontal="center" vertical="center"/>
    </xf>
    <xf numFmtId="164" fontId="22" fillId="2" borderId="27" xfId="0" applyNumberFormat="1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2" borderId="23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9" fillId="2" borderId="23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0" fillId="2" borderId="21" xfId="1" applyFont="1" applyFill="1" applyBorder="1" applyAlignment="1">
      <alignment horizontal="center" vertical="center" wrapText="1"/>
    </xf>
    <xf numFmtId="0" fontId="30" fillId="2" borderId="29" xfId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 wrapText="1"/>
    </xf>
    <xf numFmtId="0" fontId="30" fillId="2" borderId="23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5012-0811-4368-B150-059D5870AB78}">
  <dimension ref="A1:AI101"/>
  <sheetViews>
    <sheetView view="pageBreakPreview" topLeftCell="A50" zoomScale="90" zoomScaleNormal="90" zoomScaleSheetLayoutView="90" workbookViewId="0">
      <selection activeCell="E63" sqref="E63"/>
    </sheetView>
  </sheetViews>
  <sheetFormatPr defaultRowHeight="15" x14ac:dyDescent="0.25"/>
  <cols>
    <col min="1" max="1" width="6" style="36" customWidth="1"/>
    <col min="2" max="2" width="27" style="36" customWidth="1"/>
    <col min="3" max="3" width="22.28515625" style="36" customWidth="1"/>
    <col min="4" max="4" width="12.42578125" style="36" customWidth="1"/>
    <col min="5" max="5" width="15.7109375" style="36" customWidth="1"/>
    <col min="6" max="6" width="25.140625" style="39" customWidth="1"/>
    <col min="7" max="7" width="13.140625" style="36" customWidth="1"/>
    <col min="8" max="8" width="12.140625" style="36" customWidth="1"/>
    <col min="9" max="10" width="13.7109375" style="36" customWidth="1"/>
    <col min="11" max="12" width="11.28515625" style="36" customWidth="1"/>
    <col min="13" max="25" width="5.5703125" style="36" customWidth="1"/>
    <col min="26" max="35" width="9.140625" style="36"/>
  </cols>
  <sheetData>
    <row r="1" spans="1:11" ht="25.5" customHeight="1" thickBot="1" x14ac:dyDescent="0.3">
      <c r="A1" s="37"/>
      <c r="B1" s="38"/>
      <c r="C1" s="38"/>
      <c r="D1" s="38"/>
      <c r="E1" s="38"/>
      <c r="F1" s="38"/>
      <c r="G1" s="38"/>
      <c r="H1" s="38"/>
    </row>
    <row r="2" spans="1:11" ht="38.450000000000003" customHeight="1" thickBot="1" x14ac:dyDescent="0.3">
      <c r="A2" s="243" t="s">
        <v>367</v>
      </c>
      <c r="B2" s="244"/>
      <c r="C2" s="244"/>
      <c r="D2" s="244"/>
      <c r="E2" s="244"/>
      <c r="F2" s="244"/>
      <c r="G2" s="244"/>
      <c r="H2" s="244"/>
      <c r="I2" s="244"/>
      <c r="J2" s="245"/>
    </row>
    <row r="3" spans="1:11" ht="20.100000000000001" customHeight="1" thickBot="1" x14ac:dyDescent="0.3"/>
    <row r="4" spans="1:11" ht="40.15" customHeight="1" thickBot="1" x14ac:dyDescent="0.3">
      <c r="A4" s="40" t="s">
        <v>125</v>
      </c>
      <c r="B4" s="41" t="s">
        <v>281</v>
      </c>
      <c r="C4" s="42" t="s">
        <v>282</v>
      </c>
      <c r="D4" s="42" t="s">
        <v>283</v>
      </c>
      <c r="E4" s="42" t="s">
        <v>284</v>
      </c>
      <c r="F4" s="41" t="s">
        <v>136</v>
      </c>
      <c r="G4" s="42" t="s">
        <v>137</v>
      </c>
      <c r="H4" s="41" t="s">
        <v>138</v>
      </c>
      <c r="I4" s="42" t="s">
        <v>285</v>
      </c>
      <c r="J4" s="43" t="s">
        <v>286</v>
      </c>
    </row>
    <row r="5" spans="1:11" ht="34.9" customHeight="1" x14ac:dyDescent="0.25">
      <c r="A5" s="206">
        <v>1</v>
      </c>
      <c r="B5" s="229" t="s">
        <v>287</v>
      </c>
      <c r="C5" s="187" t="s">
        <v>288</v>
      </c>
      <c r="D5" s="189" t="s">
        <v>289</v>
      </c>
      <c r="E5" s="191" t="s">
        <v>396</v>
      </c>
      <c r="F5" s="44" t="s">
        <v>290</v>
      </c>
      <c r="G5" s="45" t="s">
        <v>291</v>
      </c>
      <c r="H5" s="46">
        <v>13800</v>
      </c>
      <c r="I5" s="47">
        <v>0</v>
      </c>
      <c r="J5" s="48">
        <f>SUM(H5*I5)</f>
        <v>0</v>
      </c>
    </row>
    <row r="6" spans="1:11" ht="34.9" customHeight="1" x14ac:dyDescent="0.25">
      <c r="A6" s="215"/>
      <c r="B6" s="241"/>
      <c r="C6" s="221"/>
      <c r="D6" s="224"/>
      <c r="E6" s="227"/>
      <c r="F6" s="49" t="s">
        <v>292</v>
      </c>
      <c r="G6" s="50" t="s">
        <v>291</v>
      </c>
      <c r="H6" s="51">
        <v>1380</v>
      </c>
      <c r="I6" s="52">
        <v>0</v>
      </c>
      <c r="J6" s="53">
        <f t="shared" ref="J6:J56" si="0">SUM(H6*I6)</f>
        <v>0</v>
      </c>
    </row>
    <row r="7" spans="1:11" ht="34.9" customHeight="1" x14ac:dyDescent="0.25">
      <c r="A7" s="215"/>
      <c r="B7" s="241" t="s">
        <v>287</v>
      </c>
      <c r="C7" s="221" t="s">
        <v>288</v>
      </c>
      <c r="D7" s="224" t="s">
        <v>289</v>
      </c>
      <c r="E7" s="227" t="s">
        <v>372</v>
      </c>
      <c r="F7" s="54" t="s">
        <v>290</v>
      </c>
      <c r="G7" s="50" t="s">
        <v>291</v>
      </c>
      <c r="H7" s="51">
        <v>13800</v>
      </c>
      <c r="I7" s="52">
        <v>0</v>
      </c>
      <c r="J7" s="53">
        <f t="shared" si="0"/>
        <v>0</v>
      </c>
    </row>
    <row r="8" spans="1:11" ht="34.9" customHeight="1" x14ac:dyDescent="0.25">
      <c r="A8" s="215"/>
      <c r="B8" s="241"/>
      <c r="C8" s="221"/>
      <c r="D8" s="224"/>
      <c r="E8" s="227"/>
      <c r="F8" s="49" t="s">
        <v>292</v>
      </c>
      <c r="G8" s="50" t="s">
        <v>291</v>
      </c>
      <c r="H8" s="51">
        <v>1380</v>
      </c>
      <c r="I8" s="52">
        <v>0</v>
      </c>
      <c r="J8" s="53">
        <f t="shared" si="0"/>
        <v>0</v>
      </c>
    </row>
    <row r="9" spans="1:11" ht="34.9" customHeight="1" x14ac:dyDescent="0.25">
      <c r="A9" s="215"/>
      <c r="B9" s="241" t="s">
        <v>287</v>
      </c>
      <c r="C9" s="221" t="s">
        <v>288</v>
      </c>
      <c r="D9" s="224" t="s">
        <v>289</v>
      </c>
      <c r="E9" s="231" t="s">
        <v>373</v>
      </c>
      <c r="F9" s="54" t="s">
        <v>290</v>
      </c>
      <c r="G9" s="50" t="s">
        <v>291</v>
      </c>
      <c r="H9" s="51">
        <v>13800</v>
      </c>
      <c r="I9" s="52">
        <v>0</v>
      </c>
      <c r="J9" s="53">
        <f t="shared" si="0"/>
        <v>0</v>
      </c>
    </row>
    <row r="10" spans="1:11" ht="34.9" customHeight="1" x14ac:dyDescent="0.25">
      <c r="A10" s="215"/>
      <c r="B10" s="241"/>
      <c r="C10" s="221"/>
      <c r="D10" s="224"/>
      <c r="E10" s="231"/>
      <c r="F10" s="49" t="s">
        <v>292</v>
      </c>
      <c r="G10" s="50" t="s">
        <v>291</v>
      </c>
      <c r="H10" s="51">
        <v>1380</v>
      </c>
      <c r="I10" s="52">
        <v>0</v>
      </c>
      <c r="J10" s="53">
        <f t="shared" si="0"/>
        <v>0</v>
      </c>
    </row>
    <row r="11" spans="1:11" ht="34.9" customHeight="1" x14ac:dyDescent="0.25">
      <c r="A11" s="215"/>
      <c r="B11" s="241" t="s">
        <v>287</v>
      </c>
      <c r="C11" s="221" t="s">
        <v>288</v>
      </c>
      <c r="D11" s="224" t="s">
        <v>289</v>
      </c>
      <c r="E11" s="231" t="s">
        <v>397</v>
      </c>
      <c r="F11" s="54" t="s">
        <v>290</v>
      </c>
      <c r="G11" s="50" t="s">
        <v>291</v>
      </c>
      <c r="H11" s="51">
        <v>13800</v>
      </c>
      <c r="I11" s="52">
        <v>0</v>
      </c>
      <c r="J11" s="53">
        <f t="shared" si="0"/>
        <v>0</v>
      </c>
    </row>
    <row r="12" spans="1:11" ht="34.9" customHeight="1" thickBot="1" x14ac:dyDescent="0.3">
      <c r="A12" s="207"/>
      <c r="B12" s="230"/>
      <c r="C12" s="188"/>
      <c r="D12" s="190"/>
      <c r="E12" s="232"/>
      <c r="F12" s="55" t="s">
        <v>292</v>
      </c>
      <c r="G12" s="56" t="s">
        <v>291</v>
      </c>
      <c r="H12" s="57">
        <v>1380</v>
      </c>
      <c r="I12" s="58">
        <v>0</v>
      </c>
      <c r="J12" s="59">
        <f t="shared" si="0"/>
        <v>0</v>
      </c>
    </row>
    <row r="13" spans="1:11" ht="34.9" customHeight="1" x14ac:dyDescent="0.25">
      <c r="A13" s="193"/>
      <c r="B13" s="237" t="s">
        <v>293</v>
      </c>
      <c r="C13" s="239" t="s">
        <v>294</v>
      </c>
      <c r="D13" s="224" t="s">
        <v>295</v>
      </c>
      <c r="E13" s="191" t="s">
        <v>396</v>
      </c>
      <c r="F13" s="54" t="s">
        <v>290</v>
      </c>
      <c r="G13" s="50" t="s">
        <v>291</v>
      </c>
      <c r="H13" s="63">
        <v>25960</v>
      </c>
      <c r="I13" s="52">
        <v>0</v>
      </c>
      <c r="J13" s="53">
        <f t="shared" si="0"/>
        <v>0</v>
      </c>
    </row>
    <row r="14" spans="1:11" ht="34.9" customHeight="1" x14ac:dyDescent="0.25">
      <c r="A14" s="193"/>
      <c r="B14" s="238"/>
      <c r="C14" s="240"/>
      <c r="D14" s="224"/>
      <c r="E14" s="227"/>
      <c r="F14" s="49" t="s">
        <v>292</v>
      </c>
      <c r="G14" s="50" t="s">
        <v>291</v>
      </c>
      <c r="H14" s="63">
        <v>1720</v>
      </c>
      <c r="I14" s="52">
        <v>0</v>
      </c>
      <c r="J14" s="53">
        <f t="shared" si="0"/>
        <v>0</v>
      </c>
      <c r="K14" s="62"/>
    </row>
    <row r="15" spans="1:11" ht="34.9" customHeight="1" x14ac:dyDescent="0.25">
      <c r="A15" s="193"/>
      <c r="B15" s="241" t="s">
        <v>293</v>
      </c>
      <c r="C15" s="242" t="s">
        <v>294</v>
      </c>
      <c r="D15" s="224" t="s">
        <v>295</v>
      </c>
      <c r="E15" s="227" t="s">
        <v>372</v>
      </c>
      <c r="F15" s="54" t="s">
        <v>290</v>
      </c>
      <c r="G15" s="50" t="s">
        <v>291</v>
      </c>
      <c r="H15" s="63">
        <v>24060</v>
      </c>
      <c r="I15" s="52">
        <v>0</v>
      </c>
      <c r="J15" s="53">
        <f t="shared" si="0"/>
        <v>0</v>
      </c>
    </row>
    <row r="16" spans="1:11" ht="34.9" customHeight="1" x14ac:dyDescent="0.25">
      <c r="A16" s="193"/>
      <c r="B16" s="241"/>
      <c r="C16" s="242"/>
      <c r="D16" s="224"/>
      <c r="E16" s="227"/>
      <c r="F16" s="49" t="s">
        <v>292</v>
      </c>
      <c r="G16" s="50" t="s">
        <v>291</v>
      </c>
      <c r="H16" s="63">
        <v>1720</v>
      </c>
      <c r="I16" s="52">
        <v>0</v>
      </c>
      <c r="J16" s="53">
        <f t="shared" si="0"/>
        <v>0</v>
      </c>
      <c r="K16" s="62"/>
    </row>
    <row r="17" spans="1:11" ht="34.9" customHeight="1" x14ac:dyDescent="0.25">
      <c r="A17" s="193"/>
      <c r="B17" s="241" t="s">
        <v>293</v>
      </c>
      <c r="C17" s="242" t="s">
        <v>294</v>
      </c>
      <c r="D17" s="224" t="s">
        <v>295</v>
      </c>
      <c r="E17" s="231" t="s">
        <v>373</v>
      </c>
      <c r="F17" s="54" t="s">
        <v>290</v>
      </c>
      <c r="G17" s="50" t="s">
        <v>291</v>
      </c>
      <c r="H17" s="63">
        <v>24060</v>
      </c>
      <c r="I17" s="52">
        <v>0</v>
      </c>
      <c r="J17" s="53">
        <f t="shared" si="0"/>
        <v>0</v>
      </c>
    </row>
    <row r="18" spans="1:11" ht="34.9" customHeight="1" x14ac:dyDescent="0.25">
      <c r="A18" s="193"/>
      <c r="B18" s="241"/>
      <c r="C18" s="242"/>
      <c r="D18" s="224"/>
      <c r="E18" s="231"/>
      <c r="F18" s="49" t="s">
        <v>292</v>
      </c>
      <c r="G18" s="50" t="s">
        <v>291</v>
      </c>
      <c r="H18" s="63">
        <v>1720</v>
      </c>
      <c r="I18" s="52">
        <v>0</v>
      </c>
      <c r="J18" s="53">
        <f t="shared" si="0"/>
        <v>0</v>
      </c>
      <c r="K18" s="62"/>
    </row>
    <row r="19" spans="1:11" ht="34.9" customHeight="1" x14ac:dyDescent="0.25">
      <c r="A19" s="193"/>
      <c r="B19" s="241" t="s">
        <v>293</v>
      </c>
      <c r="C19" s="242" t="s">
        <v>294</v>
      </c>
      <c r="D19" s="224" t="s">
        <v>295</v>
      </c>
      <c r="E19" s="231" t="s">
        <v>397</v>
      </c>
      <c r="F19" s="54" t="s">
        <v>290</v>
      </c>
      <c r="G19" s="50" t="s">
        <v>291</v>
      </c>
      <c r="H19" s="63">
        <v>24060</v>
      </c>
      <c r="I19" s="52">
        <v>0</v>
      </c>
      <c r="J19" s="53">
        <f t="shared" si="0"/>
        <v>0</v>
      </c>
    </row>
    <row r="20" spans="1:11" ht="34.9" customHeight="1" thickBot="1" x14ac:dyDescent="0.3">
      <c r="A20" s="184"/>
      <c r="B20" s="230"/>
      <c r="C20" s="210"/>
      <c r="D20" s="190"/>
      <c r="E20" s="232"/>
      <c r="F20" s="55" t="s">
        <v>292</v>
      </c>
      <c r="G20" s="56" t="s">
        <v>291</v>
      </c>
      <c r="H20" s="64">
        <v>1720</v>
      </c>
      <c r="I20" s="58">
        <v>0</v>
      </c>
      <c r="J20" s="59">
        <f t="shared" si="0"/>
        <v>0</v>
      </c>
      <c r="K20" s="62"/>
    </row>
    <row r="21" spans="1:11" ht="37.9" customHeight="1" x14ac:dyDescent="0.25">
      <c r="A21" s="215" t="s">
        <v>5</v>
      </c>
      <c r="B21" s="233" t="s">
        <v>296</v>
      </c>
      <c r="C21" s="235" t="s">
        <v>297</v>
      </c>
      <c r="D21" s="204" t="s">
        <v>298</v>
      </c>
      <c r="E21" s="205" t="s">
        <v>396</v>
      </c>
      <c r="F21" s="54" t="s">
        <v>290</v>
      </c>
      <c r="G21" s="50" t="s">
        <v>291</v>
      </c>
      <c r="H21" s="66">
        <v>28340</v>
      </c>
      <c r="I21" s="52">
        <v>0</v>
      </c>
      <c r="J21" s="53">
        <f t="shared" si="0"/>
        <v>0</v>
      </c>
    </row>
    <row r="22" spans="1:11" ht="37.9" customHeight="1" thickBot="1" x14ac:dyDescent="0.3">
      <c r="A22" s="207"/>
      <c r="B22" s="234"/>
      <c r="C22" s="236"/>
      <c r="D22" s="199"/>
      <c r="E22" s="201"/>
      <c r="F22" s="55" t="s">
        <v>292</v>
      </c>
      <c r="G22" s="56" t="s">
        <v>291</v>
      </c>
      <c r="H22" s="67">
        <v>3780</v>
      </c>
      <c r="I22" s="58">
        <v>0</v>
      </c>
      <c r="J22" s="59">
        <f t="shared" si="0"/>
        <v>0</v>
      </c>
      <c r="K22" s="62"/>
    </row>
    <row r="23" spans="1:11" ht="34.9" customHeight="1" x14ac:dyDescent="0.25">
      <c r="A23" s="206">
        <v>4</v>
      </c>
      <c r="B23" s="229" t="s">
        <v>299</v>
      </c>
      <c r="C23" s="187" t="s">
        <v>300</v>
      </c>
      <c r="D23" s="189" t="s">
        <v>301</v>
      </c>
      <c r="E23" s="205" t="s">
        <v>396</v>
      </c>
      <c r="F23" s="44" t="s">
        <v>290</v>
      </c>
      <c r="G23" s="45" t="s">
        <v>291</v>
      </c>
      <c r="H23" s="65">
        <v>600</v>
      </c>
      <c r="I23" s="47">
        <v>0</v>
      </c>
      <c r="J23" s="48">
        <f t="shared" si="0"/>
        <v>0</v>
      </c>
      <c r="K23" s="62"/>
    </row>
    <row r="24" spans="1:11" ht="34.9" customHeight="1" thickBot="1" x14ac:dyDescent="0.3">
      <c r="A24" s="207"/>
      <c r="B24" s="230"/>
      <c r="C24" s="188"/>
      <c r="D24" s="190"/>
      <c r="E24" s="201"/>
      <c r="F24" s="55" t="s">
        <v>292</v>
      </c>
      <c r="G24" s="56" t="s">
        <v>291</v>
      </c>
      <c r="H24" s="67">
        <v>840</v>
      </c>
      <c r="I24" s="58">
        <v>0</v>
      </c>
      <c r="J24" s="59">
        <f t="shared" si="0"/>
        <v>0</v>
      </c>
      <c r="K24" s="62"/>
    </row>
    <row r="25" spans="1:11" ht="37.9" customHeight="1" x14ac:dyDescent="0.25">
      <c r="A25" s="206">
        <v>5</v>
      </c>
      <c r="B25" s="229" t="s">
        <v>7</v>
      </c>
      <c r="C25" s="208" t="s">
        <v>302</v>
      </c>
      <c r="D25" s="189" t="s">
        <v>303</v>
      </c>
      <c r="E25" s="205" t="s">
        <v>396</v>
      </c>
      <c r="F25" s="44" t="s">
        <v>290</v>
      </c>
      <c r="G25" s="45" t="s">
        <v>291</v>
      </c>
      <c r="H25" s="65">
        <v>15560</v>
      </c>
      <c r="I25" s="47">
        <v>0</v>
      </c>
      <c r="J25" s="48">
        <f t="shared" si="0"/>
        <v>0</v>
      </c>
      <c r="K25" s="62"/>
    </row>
    <row r="26" spans="1:11" ht="37.9" customHeight="1" thickBot="1" x14ac:dyDescent="0.3">
      <c r="A26" s="207"/>
      <c r="B26" s="230"/>
      <c r="C26" s="210"/>
      <c r="D26" s="190"/>
      <c r="E26" s="201"/>
      <c r="F26" s="55" t="s">
        <v>292</v>
      </c>
      <c r="G26" s="56" t="s">
        <v>291</v>
      </c>
      <c r="H26" s="67">
        <v>1290</v>
      </c>
      <c r="I26" s="58">
        <v>0</v>
      </c>
      <c r="J26" s="59">
        <f t="shared" si="0"/>
        <v>0</v>
      </c>
    </row>
    <row r="27" spans="1:11" ht="34.9" customHeight="1" x14ac:dyDescent="0.25">
      <c r="A27" s="214">
        <v>6</v>
      </c>
      <c r="B27" s="217" t="s">
        <v>304</v>
      </c>
      <c r="C27" s="220" t="s">
        <v>305</v>
      </c>
      <c r="D27" s="223" t="s">
        <v>306</v>
      </c>
      <c r="E27" s="205" t="s">
        <v>396</v>
      </c>
      <c r="F27" s="68" t="s">
        <v>290</v>
      </c>
      <c r="G27" s="69" t="s">
        <v>291</v>
      </c>
      <c r="H27" s="70">
        <v>19840</v>
      </c>
      <c r="I27" s="71">
        <v>0</v>
      </c>
      <c r="J27" s="72">
        <f t="shared" si="0"/>
        <v>0</v>
      </c>
      <c r="K27" s="62"/>
    </row>
    <row r="28" spans="1:11" ht="34.9" customHeight="1" thickBot="1" x14ac:dyDescent="0.3">
      <c r="A28" s="216"/>
      <c r="B28" s="219"/>
      <c r="C28" s="222"/>
      <c r="D28" s="225"/>
      <c r="E28" s="201"/>
      <c r="F28" s="73" t="s">
        <v>292</v>
      </c>
      <c r="G28" s="74" t="s">
        <v>291</v>
      </c>
      <c r="H28" s="75">
        <v>2520</v>
      </c>
      <c r="I28" s="76">
        <v>0</v>
      </c>
      <c r="J28" s="77">
        <f t="shared" si="0"/>
        <v>0</v>
      </c>
    </row>
    <row r="29" spans="1:11" ht="39.950000000000003" customHeight="1" x14ac:dyDescent="0.25">
      <c r="A29" s="183">
        <v>7</v>
      </c>
      <c r="B29" s="202" t="s">
        <v>307</v>
      </c>
      <c r="C29" s="203" t="s">
        <v>308</v>
      </c>
      <c r="D29" s="204" t="s">
        <v>309</v>
      </c>
      <c r="E29" s="205" t="s">
        <v>396</v>
      </c>
      <c r="F29" s="44" t="s">
        <v>290</v>
      </c>
      <c r="G29" s="45" t="s">
        <v>291</v>
      </c>
      <c r="H29" s="65">
        <v>3660</v>
      </c>
      <c r="I29" s="47">
        <v>0</v>
      </c>
      <c r="J29" s="48">
        <f t="shared" si="0"/>
        <v>0</v>
      </c>
    </row>
    <row r="30" spans="1:11" ht="39.950000000000003" customHeight="1" thickBot="1" x14ac:dyDescent="0.3">
      <c r="A30" s="184"/>
      <c r="B30" s="195"/>
      <c r="C30" s="197"/>
      <c r="D30" s="199"/>
      <c r="E30" s="201"/>
      <c r="F30" s="55" t="s">
        <v>310</v>
      </c>
      <c r="G30" s="56" t="s">
        <v>291</v>
      </c>
      <c r="H30" s="67">
        <v>1500</v>
      </c>
      <c r="I30" s="58">
        <v>0</v>
      </c>
      <c r="J30" s="59">
        <f t="shared" si="0"/>
        <v>0</v>
      </c>
    </row>
    <row r="31" spans="1:11" ht="34.9" customHeight="1" x14ac:dyDescent="0.25">
      <c r="A31" s="206">
        <v>8</v>
      </c>
      <c r="B31" s="185" t="s">
        <v>311</v>
      </c>
      <c r="C31" s="187" t="s">
        <v>312</v>
      </c>
      <c r="D31" s="189" t="s">
        <v>313</v>
      </c>
      <c r="E31" s="205" t="s">
        <v>396</v>
      </c>
      <c r="F31" s="44" t="s">
        <v>290</v>
      </c>
      <c r="G31" s="45" t="s">
        <v>291</v>
      </c>
      <c r="H31" s="65">
        <v>5140</v>
      </c>
      <c r="I31" s="47">
        <v>0</v>
      </c>
      <c r="J31" s="48">
        <f t="shared" si="0"/>
        <v>0</v>
      </c>
      <c r="K31" s="62"/>
    </row>
    <row r="32" spans="1:11" ht="34.9" customHeight="1" thickBot="1" x14ac:dyDescent="0.3">
      <c r="A32" s="207"/>
      <c r="B32" s="186"/>
      <c r="C32" s="188"/>
      <c r="D32" s="190"/>
      <c r="E32" s="201"/>
      <c r="F32" s="55" t="s">
        <v>292</v>
      </c>
      <c r="G32" s="56" t="s">
        <v>291</v>
      </c>
      <c r="H32" s="67">
        <v>120</v>
      </c>
      <c r="I32" s="58">
        <v>0</v>
      </c>
      <c r="J32" s="59">
        <f t="shared" si="0"/>
        <v>0</v>
      </c>
    </row>
    <row r="33" spans="1:11" ht="31.9" customHeight="1" x14ac:dyDescent="0.25">
      <c r="A33" s="214">
        <v>9</v>
      </c>
      <c r="B33" s="217" t="s">
        <v>314</v>
      </c>
      <c r="C33" s="220" t="s">
        <v>315</v>
      </c>
      <c r="D33" s="223" t="s">
        <v>316</v>
      </c>
      <c r="E33" s="226" t="s">
        <v>396</v>
      </c>
      <c r="F33" s="82" t="s">
        <v>317</v>
      </c>
      <c r="G33" s="69" t="s">
        <v>291</v>
      </c>
      <c r="H33" s="70">
        <v>240</v>
      </c>
      <c r="I33" s="71">
        <v>0</v>
      </c>
      <c r="J33" s="72">
        <f t="shared" si="0"/>
        <v>0</v>
      </c>
    </row>
    <row r="34" spans="1:11" ht="31.9" customHeight="1" x14ac:dyDescent="0.25">
      <c r="A34" s="215"/>
      <c r="B34" s="218"/>
      <c r="C34" s="221"/>
      <c r="D34" s="224"/>
      <c r="E34" s="227"/>
      <c r="F34" s="54" t="s">
        <v>290</v>
      </c>
      <c r="G34" s="50" t="s">
        <v>291</v>
      </c>
      <c r="H34" s="66">
        <v>7840</v>
      </c>
      <c r="I34" s="52">
        <v>0</v>
      </c>
      <c r="J34" s="53">
        <f t="shared" si="0"/>
        <v>0</v>
      </c>
      <c r="K34" s="62"/>
    </row>
    <row r="35" spans="1:11" ht="31.9" customHeight="1" thickBot="1" x14ac:dyDescent="0.3">
      <c r="A35" s="216"/>
      <c r="B35" s="219"/>
      <c r="C35" s="222"/>
      <c r="D35" s="225"/>
      <c r="E35" s="228"/>
      <c r="F35" s="73" t="s">
        <v>292</v>
      </c>
      <c r="G35" s="74" t="s">
        <v>291</v>
      </c>
      <c r="H35" s="75">
        <v>350</v>
      </c>
      <c r="I35" s="76">
        <v>0</v>
      </c>
      <c r="J35" s="77">
        <f t="shared" si="0"/>
        <v>0</v>
      </c>
    </row>
    <row r="36" spans="1:11" ht="39.950000000000003" customHeight="1" x14ac:dyDescent="0.25">
      <c r="A36" s="206">
        <v>10</v>
      </c>
      <c r="B36" s="185" t="s">
        <v>318</v>
      </c>
      <c r="C36" s="211" t="s">
        <v>319</v>
      </c>
      <c r="D36" s="189" t="s">
        <v>320</v>
      </c>
      <c r="E36" s="191" t="s">
        <v>396</v>
      </c>
      <c r="F36" s="61" t="s">
        <v>317</v>
      </c>
      <c r="G36" s="45" t="s">
        <v>291</v>
      </c>
      <c r="H36" s="65">
        <v>1380</v>
      </c>
      <c r="I36" s="47">
        <v>0</v>
      </c>
      <c r="J36" s="48">
        <f t="shared" si="0"/>
        <v>0</v>
      </c>
    </row>
    <row r="37" spans="1:11" ht="39.950000000000003" customHeight="1" x14ac:dyDescent="0.25">
      <c r="A37" s="193"/>
      <c r="B37" s="194"/>
      <c r="C37" s="212"/>
      <c r="D37" s="198"/>
      <c r="E37" s="200"/>
      <c r="F37" s="54" t="s">
        <v>290</v>
      </c>
      <c r="G37" s="50" t="s">
        <v>291</v>
      </c>
      <c r="H37" s="66">
        <v>8080</v>
      </c>
      <c r="I37" s="52">
        <v>0</v>
      </c>
      <c r="J37" s="53">
        <f t="shared" si="0"/>
        <v>0</v>
      </c>
      <c r="K37" s="62"/>
    </row>
    <row r="38" spans="1:11" ht="39.950000000000003" customHeight="1" thickBot="1" x14ac:dyDescent="0.3">
      <c r="A38" s="207"/>
      <c r="B38" s="186"/>
      <c r="C38" s="213"/>
      <c r="D38" s="190"/>
      <c r="E38" s="192"/>
      <c r="F38" s="55" t="s">
        <v>292</v>
      </c>
      <c r="G38" s="56" t="s">
        <v>291</v>
      </c>
      <c r="H38" s="67">
        <v>810</v>
      </c>
      <c r="I38" s="58">
        <v>0</v>
      </c>
      <c r="J38" s="59">
        <f t="shared" si="0"/>
        <v>0</v>
      </c>
    </row>
    <row r="39" spans="1:11" ht="39.950000000000003" customHeight="1" x14ac:dyDescent="0.25">
      <c r="A39" s="206">
        <v>11</v>
      </c>
      <c r="B39" s="185" t="s">
        <v>321</v>
      </c>
      <c r="C39" s="211" t="s">
        <v>322</v>
      </c>
      <c r="D39" s="189" t="s">
        <v>323</v>
      </c>
      <c r="E39" s="191" t="s">
        <v>396</v>
      </c>
      <c r="F39" s="61" t="s">
        <v>317</v>
      </c>
      <c r="G39" s="45" t="s">
        <v>291</v>
      </c>
      <c r="H39" s="65">
        <v>1800</v>
      </c>
      <c r="I39" s="47">
        <v>0</v>
      </c>
      <c r="J39" s="48">
        <f t="shared" si="0"/>
        <v>0</v>
      </c>
    </row>
    <row r="40" spans="1:11" ht="39.950000000000003" customHeight="1" x14ac:dyDescent="0.25">
      <c r="A40" s="193"/>
      <c r="B40" s="194"/>
      <c r="C40" s="212"/>
      <c r="D40" s="198"/>
      <c r="E40" s="200"/>
      <c r="F40" s="68" t="s">
        <v>290</v>
      </c>
      <c r="G40" s="69" t="s">
        <v>291</v>
      </c>
      <c r="H40" s="66">
        <v>25680</v>
      </c>
      <c r="I40" s="71">
        <v>0</v>
      </c>
      <c r="J40" s="72">
        <f t="shared" si="0"/>
        <v>0</v>
      </c>
    </row>
    <row r="41" spans="1:11" ht="39.950000000000003" customHeight="1" thickBot="1" x14ac:dyDescent="0.3">
      <c r="A41" s="207"/>
      <c r="B41" s="186"/>
      <c r="C41" s="213"/>
      <c r="D41" s="190"/>
      <c r="E41" s="192"/>
      <c r="F41" s="55" t="s">
        <v>292</v>
      </c>
      <c r="G41" s="56" t="s">
        <v>291</v>
      </c>
      <c r="H41" s="67">
        <v>3360</v>
      </c>
      <c r="I41" s="58">
        <v>0</v>
      </c>
      <c r="J41" s="59">
        <f t="shared" si="0"/>
        <v>0</v>
      </c>
    </row>
    <row r="42" spans="1:11" ht="53.45" customHeight="1" thickBot="1" x14ac:dyDescent="0.3">
      <c r="A42" s="60">
        <v>12</v>
      </c>
      <c r="B42" s="78" t="s">
        <v>8</v>
      </c>
      <c r="C42" s="83" t="s">
        <v>324</v>
      </c>
      <c r="D42" s="80" t="s">
        <v>325</v>
      </c>
      <c r="E42" s="81" t="s">
        <v>396</v>
      </c>
      <c r="F42" s="84" t="s">
        <v>290</v>
      </c>
      <c r="G42" s="85" t="s">
        <v>291</v>
      </c>
      <c r="H42" s="86">
        <v>19230</v>
      </c>
      <c r="I42" s="87">
        <v>0</v>
      </c>
      <c r="J42" s="88">
        <f t="shared" si="0"/>
        <v>0</v>
      </c>
    </row>
    <row r="43" spans="1:11" ht="34.9" customHeight="1" thickBot="1" x14ac:dyDescent="0.3">
      <c r="A43" s="206">
        <v>13</v>
      </c>
      <c r="B43" s="185" t="s">
        <v>326</v>
      </c>
      <c r="C43" s="208" t="s">
        <v>327</v>
      </c>
      <c r="D43" s="189" t="s">
        <v>328</v>
      </c>
      <c r="E43" s="191" t="s">
        <v>396</v>
      </c>
      <c r="F43" s="61" t="s">
        <v>317</v>
      </c>
      <c r="G43" s="45" t="s">
        <v>291</v>
      </c>
      <c r="H43" s="86">
        <v>3600</v>
      </c>
      <c r="I43" s="47">
        <v>0</v>
      </c>
      <c r="J43" s="48">
        <f t="shared" si="0"/>
        <v>0</v>
      </c>
    </row>
    <row r="44" spans="1:11" ht="34.9" customHeight="1" x14ac:dyDescent="0.25">
      <c r="A44" s="193"/>
      <c r="B44" s="194"/>
      <c r="C44" s="209"/>
      <c r="D44" s="198"/>
      <c r="E44" s="200"/>
      <c r="F44" s="54" t="s">
        <v>290</v>
      </c>
      <c r="G44" s="50" t="s">
        <v>291</v>
      </c>
      <c r="H44" s="66">
        <v>7900</v>
      </c>
      <c r="I44" s="47">
        <v>0</v>
      </c>
      <c r="J44" s="48">
        <v>0</v>
      </c>
      <c r="K44" s="62"/>
    </row>
    <row r="45" spans="1:11" ht="34.9" customHeight="1" thickBot="1" x14ac:dyDescent="0.3">
      <c r="A45" s="207"/>
      <c r="B45" s="186"/>
      <c r="C45" s="210"/>
      <c r="D45" s="190"/>
      <c r="E45" s="192"/>
      <c r="F45" s="55" t="s">
        <v>292</v>
      </c>
      <c r="G45" s="56" t="s">
        <v>291</v>
      </c>
      <c r="H45" s="89">
        <v>870</v>
      </c>
      <c r="I45" s="58">
        <v>0</v>
      </c>
      <c r="J45" s="59">
        <f t="shared" si="0"/>
        <v>0</v>
      </c>
    </row>
    <row r="46" spans="1:11" ht="45" customHeight="1" thickBot="1" x14ac:dyDescent="0.3">
      <c r="A46" s="60">
        <v>14</v>
      </c>
      <c r="B46" s="78" t="s">
        <v>329</v>
      </c>
      <c r="C46" s="79" t="s">
        <v>330</v>
      </c>
      <c r="D46" s="80" t="s">
        <v>331</v>
      </c>
      <c r="E46" s="81" t="s">
        <v>396</v>
      </c>
      <c r="F46" s="84" t="s">
        <v>290</v>
      </c>
      <c r="G46" s="85" t="s">
        <v>291</v>
      </c>
      <c r="H46" s="86">
        <v>4980</v>
      </c>
      <c r="I46" s="87">
        <v>0</v>
      </c>
      <c r="J46" s="88">
        <f t="shared" si="0"/>
        <v>0</v>
      </c>
    </row>
    <row r="47" spans="1:11" ht="45" customHeight="1" x14ac:dyDescent="0.25">
      <c r="A47" s="183" t="s">
        <v>332</v>
      </c>
      <c r="B47" s="202" t="s">
        <v>333</v>
      </c>
      <c r="C47" s="203" t="s">
        <v>334</v>
      </c>
      <c r="D47" s="204" t="s">
        <v>335</v>
      </c>
      <c r="E47" s="205" t="s">
        <v>396</v>
      </c>
      <c r="F47" s="44" t="s">
        <v>290</v>
      </c>
      <c r="G47" s="45" t="s">
        <v>291</v>
      </c>
      <c r="H47" s="65">
        <v>80</v>
      </c>
      <c r="I47" s="47">
        <v>0</v>
      </c>
      <c r="J47" s="48">
        <f t="shared" si="0"/>
        <v>0</v>
      </c>
      <c r="K47" s="62"/>
    </row>
    <row r="48" spans="1:11" ht="40.15" customHeight="1" thickBot="1" x14ac:dyDescent="0.3">
      <c r="A48" s="193"/>
      <c r="B48" s="194"/>
      <c r="C48" s="196"/>
      <c r="D48" s="198"/>
      <c r="E48" s="201"/>
      <c r="F48" s="73" t="s">
        <v>292</v>
      </c>
      <c r="G48" s="74" t="s">
        <v>291</v>
      </c>
      <c r="H48" s="75">
        <v>1000</v>
      </c>
      <c r="I48" s="76">
        <v>0</v>
      </c>
      <c r="J48" s="77">
        <f t="shared" si="0"/>
        <v>0</v>
      </c>
      <c r="K48" s="62"/>
    </row>
    <row r="49" spans="1:11" ht="34.9" customHeight="1" x14ac:dyDescent="0.25">
      <c r="A49" s="183">
        <v>16</v>
      </c>
      <c r="B49" s="185" t="s">
        <v>336</v>
      </c>
      <c r="C49" s="187" t="s">
        <v>337</v>
      </c>
      <c r="D49" s="189" t="s">
        <v>338</v>
      </c>
      <c r="E49" s="191" t="s">
        <v>396</v>
      </c>
      <c r="F49" s="61" t="s">
        <v>317</v>
      </c>
      <c r="G49" s="45" t="s">
        <v>291</v>
      </c>
      <c r="H49" s="65">
        <v>2380</v>
      </c>
      <c r="I49" s="47">
        <v>0</v>
      </c>
      <c r="J49" s="48">
        <f t="shared" si="0"/>
        <v>0</v>
      </c>
      <c r="K49" s="62"/>
    </row>
    <row r="50" spans="1:11" ht="34.9" customHeight="1" x14ac:dyDescent="0.25">
      <c r="A50" s="193"/>
      <c r="B50" s="194"/>
      <c r="C50" s="196"/>
      <c r="D50" s="198"/>
      <c r="E50" s="200"/>
      <c r="F50" s="54" t="s">
        <v>290</v>
      </c>
      <c r="G50" s="50" t="s">
        <v>291</v>
      </c>
      <c r="H50" s="66">
        <v>9300</v>
      </c>
      <c r="I50" s="52">
        <v>0</v>
      </c>
      <c r="J50" s="53">
        <f t="shared" si="0"/>
        <v>0</v>
      </c>
    </row>
    <row r="51" spans="1:11" ht="34.9" customHeight="1" thickBot="1" x14ac:dyDescent="0.3">
      <c r="A51" s="184"/>
      <c r="B51" s="186"/>
      <c r="C51" s="188"/>
      <c r="D51" s="190"/>
      <c r="E51" s="192"/>
      <c r="F51" s="55" t="s">
        <v>292</v>
      </c>
      <c r="G51" s="56" t="s">
        <v>291</v>
      </c>
      <c r="H51" s="67">
        <v>840</v>
      </c>
      <c r="I51" s="58">
        <v>0</v>
      </c>
      <c r="J51" s="59">
        <f t="shared" si="0"/>
        <v>0</v>
      </c>
    </row>
    <row r="52" spans="1:11" ht="35.1" customHeight="1" x14ac:dyDescent="0.25">
      <c r="A52" s="193">
        <v>17</v>
      </c>
      <c r="B52" s="194" t="s">
        <v>339</v>
      </c>
      <c r="C52" s="196" t="s">
        <v>340</v>
      </c>
      <c r="D52" s="198">
        <v>925</v>
      </c>
      <c r="E52" s="200" t="s">
        <v>396</v>
      </c>
      <c r="F52" s="82" t="s">
        <v>317</v>
      </c>
      <c r="G52" s="69" t="s">
        <v>291</v>
      </c>
      <c r="H52" s="70">
        <v>1000</v>
      </c>
      <c r="I52" s="71">
        <v>0</v>
      </c>
      <c r="J52" s="72">
        <f t="shared" si="0"/>
        <v>0</v>
      </c>
      <c r="K52" s="62"/>
    </row>
    <row r="53" spans="1:11" ht="35.1" customHeight="1" thickBot="1" x14ac:dyDescent="0.3">
      <c r="A53" s="184"/>
      <c r="B53" s="195"/>
      <c r="C53" s="197"/>
      <c r="D53" s="199"/>
      <c r="E53" s="201"/>
      <c r="F53" s="90" t="s">
        <v>290</v>
      </c>
      <c r="G53" s="91" t="s">
        <v>291</v>
      </c>
      <c r="H53" s="67">
        <v>6000</v>
      </c>
      <c r="I53" s="92">
        <v>0</v>
      </c>
      <c r="J53" s="93">
        <f t="shared" si="0"/>
        <v>0</v>
      </c>
    </row>
    <row r="54" spans="1:11" ht="35.1" customHeight="1" x14ac:dyDescent="0.25">
      <c r="A54" s="183">
        <v>18</v>
      </c>
      <c r="B54" s="185" t="s">
        <v>341</v>
      </c>
      <c r="C54" s="187" t="s">
        <v>342</v>
      </c>
      <c r="D54" s="189" t="s">
        <v>343</v>
      </c>
      <c r="E54" s="191" t="s">
        <v>396</v>
      </c>
      <c r="F54" s="44" t="s">
        <v>290</v>
      </c>
      <c r="G54" s="45" t="s">
        <v>291</v>
      </c>
      <c r="H54" s="65">
        <v>4700</v>
      </c>
      <c r="I54" s="47">
        <v>0</v>
      </c>
      <c r="J54" s="48">
        <f t="shared" si="0"/>
        <v>0</v>
      </c>
    </row>
    <row r="55" spans="1:11" ht="35.1" customHeight="1" thickBot="1" x14ac:dyDescent="0.3">
      <c r="A55" s="184"/>
      <c r="B55" s="186"/>
      <c r="C55" s="188"/>
      <c r="D55" s="190"/>
      <c r="E55" s="192"/>
      <c r="F55" s="55" t="s">
        <v>292</v>
      </c>
      <c r="G55" s="56" t="s">
        <v>291</v>
      </c>
      <c r="H55" s="67">
        <v>500</v>
      </c>
      <c r="I55" s="58">
        <v>0</v>
      </c>
      <c r="J55" s="59">
        <f t="shared" si="0"/>
        <v>0</v>
      </c>
      <c r="K55" s="62"/>
    </row>
    <row r="56" spans="1:11" ht="48" customHeight="1" thickBot="1" x14ac:dyDescent="0.3">
      <c r="A56" s="94" t="s">
        <v>344</v>
      </c>
      <c r="B56" s="95" t="s">
        <v>345</v>
      </c>
      <c r="C56" s="96" t="s">
        <v>346</v>
      </c>
      <c r="D56" s="97">
        <v>5298</v>
      </c>
      <c r="E56" s="98" t="s">
        <v>396</v>
      </c>
      <c r="F56" s="55" t="s">
        <v>292</v>
      </c>
      <c r="G56" s="56" t="s">
        <v>291</v>
      </c>
      <c r="H56" s="99">
        <v>660</v>
      </c>
      <c r="I56" s="58">
        <v>0</v>
      </c>
      <c r="J56" s="59">
        <f t="shared" si="0"/>
        <v>0</v>
      </c>
    </row>
    <row r="57" spans="1:11" ht="35.1" customHeight="1" thickBot="1" x14ac:dyDescent="0.3">
      <c r="A57" s="94" t="s">
        <v>347</v>
      </c>
      <c r="B57" s="172" t="s">
        <v>348</v>
      </c>
      <c r="C57" s="173"/>
      <c r="D57" s="173"/>
      <c r="E57" s="173"/>
      <c r="F57" s="173"/>
      <c r="G57" s="173"/>
      <c r="H57" s="173"/>
      <c r="I57" s="174"/>
      <c r="J57" s="123">
        <f>SUM(J5:J56)</f>
        <v>0</v>
      </c>
    </row>
    <row r="58" spans="1:11" ht="20.100000000000001" customHeight="1" x14ac:dyDescent="0.25">
      <c r="F58" s="100"/>
      <c r="G58" s="101"/>
      <c r="H58" s="102"/>
    </row>
    <row r="59" spans="1:11" ht="20.100000000000001" customHeight="1" thickBot="1" x14ac:dyDescent="0.3">
      <c r="F59" s="100"/>
      <c r="G59" s="101"/>
      <c r="H59" s="102"/>
    </row>
    <row r="60" spans="1:11" ht="30" customHeight="1" x14ac:dyDescent="0.25">
      <c r="A60" s="153" t="s">
        <v>124</v>
      </c>
      <c r="B60" s="154"/>
      <c r="C60" s="154"/>
      <c r="D60" s="154"/>
      <c r="E60" s="154"/>
      <c r="F60" s="154"/>
      <c r="G60" s="154"/>
      <c r="H60" s="155"/>
    </row>
    <row r="61" spans="1:11" ht="19.899999999999999" customHeight="1" x14ac:dyDescent="0.25">
      <c r="A61" s="175" t="s">
        <v>0</v>
      </c>
      <c r="B61" s="177" t="s">
        <v>140</v>
      </c>
      <c r="C61" s="177" t="s">
        <v>349</v>
      </c>
      <c r="D61" s="177" t="s">
        <v>141</v>
      </c>
      <c r="E61" s="177" t="s">
        <v>1</v>
      </c>
      <c r="F61" s="179" t="s">
        <v>350</v>
      </c>
      <c r="G61" s="179" t="s">
        <v>351</v>
      </c>
      <c r="H61" s="181"/>
    </row>
    <row r="62" spans="1:11" ht="19.899999999999999" customHeight="1" x14ac:dyDescent="0.25">
      <c r="A62" s="176"/>
      <c r="B62" s="177"/>
      <c r="C62" s="177"/>
      <c r="D62" s="177"/>
      <c r="E62" s="178"/>
      <c r="F62" s="180"/>
      <c r="G62" s="180"/>
      <c r="H62" s="182"/>
    </row>
    <row r="63" spans="1:11" ht="40.15" customHeight="1" x14ac:dyDescent="0.25">
      <c r="A63" s="103" t="s">
        <v>3</v>
      </c>
      <c r="B63" s="104" t="s">
        <v>352</v>
      </c>
      <c r="C63" s="105" t="s">
        <v>353</v>
      </c>
      <c r="D63" s="50" t="s">
        <v>291</v>
      </c>
      <c r="E63" s="106">
        <f>SUM(H33,H36,H39,H43,H49,H52)</f>
        <v>10400</v>
      </c>
      <c r="F63" s="52">
        <v>0</v>
      </c>
      <c r="G63" s="165">
        <f>SUM(E63*F63)</f>
        <v>0</v>
      </c>
      <c r="H63" s="166"/>
    </row>
    <row r="64" spans="1:11" ht="40.15" customHeight="1" x14ac:dyDescent="0.25">
      <c r="A64" s="103" t="s">
        <v>4</v>
      </c>
      <c r="B64" s="107" t="s">
        <v>354</v>
      </c>
      <c r="C64" s="105" t="s">
        <v>355</v>
      </c>
      <c r="D64" s="50" t="s">
        <v>291</v>
      </c>
      <c r="E64" s="106">
        <f>SUM(H5,H7,H9,H11,H13,H15,H17,H19,H21,H23,H25,H27,H29,H31,H34,H37,H40,H42,H44,H46,H47,H50,H53,H54)</f>
        <v>320270</v>
      </c>
      <c r="F64" s="52">
        <v>0</v>
      </c>
      <c r="G64" s="165">
        <f>SUM(E64*F64)</f>
        <v>0</v>
      </c>
      <c r="H64" s="166"/>
    </row>
    <row r="65" spans="1:35" ht="40.15" customHeight="1" x14ac:dyDescent="0.25">
      <c r="A65" s="103" t="s">
        <v>5</v>
      </c>
      <c r="B65" s="108" t="s">
        <v>356</v>
      </c>
      <c r="C65" s="105" t="s">
        <v>355</v>
      </c>
      <c r="D65" s="50" t="s">
        <v>291</v>
      </c>
      <c r="E65" s="106">
        <f>SUM(H6,H8,H10,H12,H14,H16,H18,H20,H22,H24,H26,H28,H30,H32,H35,H38,H41,H45,H48,H51,H55,H56)</f>
        <v>30840</v>
      </c>
      <c r="F65" s="52">
        <v>0</v>
      </c>
      <c r="G65" s="165">
        <f>SUM(E65*F65)</f>
        <v>0</v>
      </c>
      <c r="H65" s="166"/>
    </row>
    <row r="66" spans="1:35" ht="30" customHeight="1" thickBot="1" x14ac:dyDescent="0.3">
      <c r="A66" s="167" t="s">
        <v>357</v>
      </c>
      <c r="B66" s="168"/>
      <c r="C66" s="168"/>
      <c r="D66" s="168"/>
      <c r="E66" s="168"/>
      <c r="F66" s="169"/>
      <c r="G66" s="170">
        <f>SUM(G63:H65)</f>
        <v>0</v>
      </c>
      <c r="H66" s="171"/>
    </row>
    <row r="67" spans="1:35" ht="19.5" customHeight="1" thickBot="1" x14ac:dyDescent="0.3"/>
    <row r="68" spans="1:35" ht="30" customHeight="1" x14ac:dyDescent="0.25">
      <c r="A68" s="153" t="s">
        <v>358</v>
      </c>
      <c r="B68" s="154"/>
      <c r="C68" s="154"/>
      <c r="D68" s="154"/>
      <c r="E68" s="154"/>
      <c r="F68" s="155"/>
      <c r="G68" s="109"/>
      <c r="H68" s="109"/>
    </row>
    <row r="69" spans="1:35" ht="24.95" customHeight="1" x14ac:dyDescent="0.25">
      <c r="A69" s="110" t="s">
        <v>3</v>
      </c>
      <c r="B69" s="141" t="s">
        <v>359</v>
      </c>
      <c r="C69" s="141"/>
      <c r="D69" s="141"/>
      <c r="E69" s="141"/>
      <c r="F69" s="164"/>
    </row>
    <row r="70" spans="1:35" ht="24.95" customHeight="1" x14ac:dyDescent="0.25">
      <c r="A70" s="110">
        <v>2</v>
      </c>
      <c r="B70" s="141" t="s">
        <v>360</v>
      </c>
      <c r="C70" s="141"/>
      <c r="D70" s="141"/>
      <c r="E70" s="141"/>
      <c r="F70" s="164"/>
    </row>
    <row r="71" spans="1:35" ht="24.95" customHeight="1" x14ac:dyDescent="0.25">
      <c r="A71" s="110">
        <v>3</v>
      </c>
      <c r="B71" s="141" t="s">
        <v>361</v>
      </c>
      <c r="C71" s="141"/>
      <c r="D71" s="141"/>
      <c r="E71" s="141"/>
      <c r="F71" s="164"/>
    </row>
    <row r="72" spans="1:35" ht="24.95" customHeight="1" x14ac:dyDescent="0.25">
      <c r="A72" s="110">
        <v>4</v>
      </c>
      <c r="B72" s="141" t="s">
        <v>134</v>
      </c>
      <c r="C72" s="141"/>
      <c r="D72" s="141"/>
      <c r="E72" s="141"/>
      <c r="F72" s="164"/>
    </row>
    <row r="73" spans="1:35" ht="24.95" customHeight="1" thickBot="1" x14ac:dyDescent="0.3">
      <c r="A73" s="111">
        <v>5</v>
      </c>
      <c r="B73" s="160" t="s">
        <v>362</v>
      </c>
      <c r="C73" s="160"/>
      <c r="D73" s="160"/>
      <c r="E73" s="160"/>
      <c r="F73" s="161"/>
    </row>
    <row r="74" spans="1:35" ht="19.5" customHeight="1" x14ac:dyDescent="0.25"/>
    <row r="75" spans="1:35" ht="20.100000000000001" customHeight="1" x14ac:dyDescent="0.25">
      <c r="A75" s="162" t="s">
        <v>366</v>
      </c>
      <c r="B75" s="162"/>
      <c r="C75" s="162"/>
      <c r="D75" s="162"/>
      <c r="E75" s="162"/>
      <c r="F75" s="162"/>
      <c r="G75" s="162"/>
      <c r="H75" s="162"/>
    </row>
    <row r="76" spans="1:35" ht="20.100000000000001" customHeight="1" x14ac:dyDescent="0.25">
      <c r="A76" s="162"/>
      <c r="B76" s="162"/>
      <c r="C76" s="162"/>
      <c r="D76" s="162"/>
      <c r="E76" s="162"/>
      <c r="F76" s="162"/>
      <c r="G76" s="162"/>
      <c r="H76" s="162"/>
    </row>
    <row r="77" spans="1:35" ht="20.100000000000001" customHeight="1" x14ac:dyDescent="0.25">
      <c r="A77" s="162"/>
      <c r="B77" s="162"/>
      <c r="C77" s="162"/>
      <c r="D77" s="162"/>
      <c r="E77" s="162"/>
      <c r="F77" s="162"/>
      <c r="G77" s="162"/>
      <c r="H77" s="162"/>
    </row>
    <row r="78" spans="1:35" ht="20.100000000000001" customHeight="1" x14ac:dyDescent="0.25">
      <c r="A78" s="162"/>
      <c r="B78" s="162"/>
      <c r="C78" s="162"/>
      <c r="D78" s="162"/>
      <c r="E78" s="162"/>
      <c r="F78" s="162"/>
      <c r="G78" s="162"/>
      <c r="H78" s="162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20.100000000000001" customHeight="1" x14ac:dyDescent="0.25">
      <c r="A79" s="162"/>
      <c r="B79" s="162"/>
      <c r="C79" s="162"/>
      <c r="D79" s="162"/>
      <c r="E79" s="162"/>
      <c r="F79" s="162"/>
      <c r="G79" s="162"/>
      <c r="H79" s="162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20.100000000000001" customHeight="1" x14ac:dyDescent="0.25">
      <c r="A80" s="162"/>
      <c r="B80" s="162"/>
      <c r="C80" s="162"/>
      <c r="D80" s="162"/>
      <c r="E80" s="162"/>
      <c r="F80" s="162"/>
      <c r="G80" s="162"/>
      <c r="H80" s="162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20.100000000000001" customHeight="1" x14ac:dyDescent="0.25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20.100000000000001" customHeight="1" x14ac:dyDescent="0.25">
      <c r="A82" s="163" t="s">
        <v>363</v>
      </c>
      <c r="B82" s="163"/>
      <c r="C82" s="163"/>
      <c r="D82" s="163"/>
      <c r="E82" s="163"/>
      <c r="F82" s="163"/>
      <c r="G82" s="163"/>
      <c r="H82" s="112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20.100000000000001" customHeight="1" x14ac:dyDescent="0.25">
      <c r="A83" s="113"/>
      <c r="B83" s="113"/>
      <c r="C83" s="113"/>
      <c r="D83" s="113"/>
      <c r="E83" s="113"/>
      <c r="F83" s="113"/>
      <c r="G83" s="112"/>
      <c r="H83" s="112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x14ac:dyDescent="0.25">
      <c r="F84" s="114" t="s">
        <v>364</v>
      </c>
      <c r="G84" s="158"/>
      <c r="H84" s="158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20.100000000000001" customHeight="1" x14ac:dyDescent="0.25">
      <c r="A85" s="159"/>
      <c r="B85" s="159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39" customHeight="1" x14ac:dyDescent="0.25">
      <c r="A86" s="158"/>
      <c r="B86" s="158"/>
      <c r="F86" s="115" t="s">
        <v>365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20.100000000000001" customHeight="1" x14ac:dyDescent="0.25">
      <c r="A87" s="159"/>
      <c r="B87" s="159"/>
      <c r="G87" s="116"/>
      <c r="H87" s="11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20.100000000000001" customHeight="1" x14ac:dyDescent="0.25">
      <c r="G88" s="158"/>
      <c r="H88" s="158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20.100000000000001" customHeight="1" x14ac:dyDescent="0.25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20.100000000000001" customHeight="1" x14ac:dyDescent="0.25"/>
    <row r="91" spans="1:35" ht="20.100000000000001" customHeight="1" x14ac:dyDescent="0.25"/>
    <row r="92" spans="1:35" ht="20.100000000000001" customHeight="1" x14ac:dyDescent="0.25"/>
    <row r="93" spans="1:35" ht="20.100000000000001" customHeight="1" x14ac:dyDescent="0.25"/>
    <row r="94" spans="1:35" ht="20.100000000000001" customHeight="1" x14ac:dyDescent="0.25"/>
    <row r="95" spans="1:35" ht="20.100000000000001" customHeight="1" x14ac:dyDescent="0.25"/>
    <row r="96" spans="1:35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</sheetData>
  <mergeCells count="132">
    <mergeCell ref="E17:E18"/>
    <mergeCell ref="B19:B20"/>
    <mergeCell ref="C19:C20"/>
    <mergeCell ref="A2:J2"/>
    <mergeCell ref="A5:A12"/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A23:A24"/>
    <mergeCell ref="B23:B24"/>
    <mergeCell ref="C23:C24"/>
    <mergeCell ref="D23:D24"/>
    <mergeCell ref="E23:E24"/>
    <mergeCell ref="D19:D20"/>
    <mergeCell ref="E19:E20"/>
    <mergeCell ref="A21:A22"/>
    <mergeCell ref="B21:B22"/>
    <mergeCell ref="C21:C22"/>
    <mergeCell ref="D21:D22"/>
    <mergeCell ref="E21:E22"/>
    <mergeCell ref="A13:A20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9:A30"/>
    <mergeCell ref="B29:B30"/>
    <mergeCell ref="C29:C30"/>
    <mergeCell ref="D29:D30"/>
    <mergeCell ref="E29:E30"/>
    <mergeCell ref="A36:A38"/>
    <mergeCell ref="B36:B38"/>
    <mergeCell ref="C36:C38"/>
    <mergeCell ref="D36:D38"/>
    <mergeCell ref="E36:E38"/>
    <mergeCell ref="A33:A35"/>
    <mergeCell ref="B33:B35"/>
    <mergeCell ref="C33:C35"/>
    <mergeCell ref="D33:D35"/>
    <mergeCell ref="E33:E35"/>
    <mergeCell ref="A43:A45"/>
    <mergeCell ref="B43:B45"/>
    <mergeCell ref="C43:C45"/>
    <mergeCell ref="D43:D45"/>
    <mergeCell ref="E43:E45"/>
    <mergeCell ref="A39:A41"/>
    <mergeCell ref="B39:B41"/>
    <mergeCell ref="C39:C41"/>
    <mergeCell ref="D39:D41"/>
    <mergeCell ref="E39:E41"/>
    <mergeCell ref="A49:A51"/>
    <mergeCell ref="B49:B51"/>
    <mergeCell ref="C49:C51"/>
    <mergeCell ref="D49:D51"/>
    <mergeCell ref="E49:E51"/>
    <mergeCell ref="A47:A48"/>
    <mergeCell ref="B47:B48"/>
    <mergeCell ref="C47:C48"/>
    <mergeCell ref="D47:D48"/>
    <mergeCell ref="E47:E48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G63:H63"/>
    <mergeCell ref="G64:H64"/>
    <mergeCell ref="G65:H65"/>
    <mergeCell ref="A66:F66"/>
    <mergeCell ref="G66:H66"/>
    <mergeCell ref="B57:I57"/>
    <mergeCell ref="A60:H60"/>
    <mergeCell ref="A61:A62"/>
    <mergeCell ref="B61:B62"/>
    <mergeCell ref="C61:C62"/>
    <mergeCell ref="D61:D62"/>
    <mergeCell ref="E61:E62"/>
    <mergeCell ref="F61:F62"/>
    <mergeCell ref="G61:H62"/>
    <mergeCell ref="A86:B86"/>
    <mergeCell ref="A87:B87"/>
    <mergeCell ref="G88:H88"/>
    <mergeCell ref="B73:F73"/>
    <mergeCell ref="A75:H80"/>
    <mergeCell ref="A82:G82"/>
    <mergeCell ref="G84:H84"/>
    <mergeCell ref="A85:B85"/>
    <mergeCell ref="A68:F68"/>
    <mergeCell ref="B69:F69"/>
    <mergeCell ref="B70:F70"/>
    <mergeCell ref="B71:F71"/>
    <mergeCell ref="B72:F72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A6C0-0E8C-45A2-89F9-BD0E8F7F1BC5}">
  <dimension ref="A3:K144"/>
  <sheetViews>
    <sheetView view="pageBreakPreview" topLeftCell="A128" zoomScaleNormal="80" zoomScaleSheetLayoutView="100" workbookViewId="0">
      <selection activeCell="H127" sqref="H127:I127"/>
    </sheetView>
  </sheetViews>
  <sheetFormatPr defaultRowHeight="15" x14ac:dyDescent="0.25"/>
  <cols>
    <col min="2" max="2" width="6.140625" customWidth="1"/>
    <col min="3" max="3" width="39.5703125" customWidth="1"/>
    <col min="4" max="4" width="43.7109375" customWidth="1"/>
    <col min="5" max="5" width="17.28515625" customWidth="1"/>
    <col min="6" max="6" width="24.7109375" style="9" customWidth="1"/>
    <col min="7" max="7" width="12.28515625" customWidth="1"/>
    <col min="8" max="8" width="9.42578125" customWidth="1"/>
    <col min="9" max="9" width="13.28515625" customWidth="1"/>
    <col min="10" max="10" width="19.42578125" customWidth="1"/>
    <col min="11" max="11" width="24.28515625" customWidth="1"/>
  </cols>
  <sheetData>
    <row r="3" spans="2:10" ht="40.15" customHeight="1" x14ac:dyDescent="0.25">
      <c r="B3" s="258" t="s">
        <v>380</v>
      </c>
      <c r="C3" s="258"/>
      <c r="D3" s="258"/>
      <c r="E3" s="258"/>
      <c r="F3" s="258"/>
      <c r="G3" s="258"/>
      <c r="H3" s="258"/>
      <c r="I3" s="258"/>
      <c r="J3" s="258"/>
    </row>
    <row r="5" spans="2:10" s="32" customFormat="1" ht="30" customHeight="1" x14ac:dyDescent="0.2">
      <c r="B5" s="28" t="s">
        <v>125</v>
      </c>
      <c r="C5" s="28" t="s">
        <v>250</v>
      </c>
      <c r="D5" s="28" t="s">
        <v>251</v>
      </c>
      <c r="E5" s="28" t="s">
        <v>238</v>
      </c>
      <c r="F5" s="28" t="s">
        <v>136</v>
      </c>
      <c r="G5" s="29" t="s">
        <v>137</v>
      </c>
      <c r="H5" s="30" t="s">
        <v>138</v>
      </c>
      <c r="I5" s="31" t="s">
        <v>151</v>
      </c>
      <c r="J5" s="31" t="s">
        <v>246</v>
      </c>
    </row>
    <row r="6" spans="2:10" s="15" customFormat="1" ht="65.099999999999994" customHeight="1" x14ac:dyDescent="0.2">
      <c r="B6" s="26">
        <v>1</v>
      </c>
      <c r="C6" s="21" t="s">
        <v>12</v>
      </c>
      <c r="D6" s="20" t="s">
        <v>162</v>
      </c>
      <c r="E6" s="20" t="s">
        <v>239</v>
      </c>
      <c r="F6" s="22" t="s">
        <v>381</v>
      </c>
      <c r="G6" s="22" t="s">
        <v>146</v>
      </c>
      <c r="H6" s="22">
        <v>130</v>
      </c>
      <c r="I6" s="27">
        <v>0</v>
      </c>
      <c r="J6" s="27">
        <f>SUM(H6*I6)</f>
        <v>0</v>
      </c>
    </row>
    <row r="7" spans="2:10" s="15" customFormat="1" ht="65.099999999999994" customHeight="1" x14ac:dyDescent="0.2">
      <c r="B7" s="26">
        <v>2</v>
      </c>
      <c r="C7" s="21" t="s">
        <v>13</v>
      </c>
      <c r="D7" s="20" t="s">
        <v>163</v>
      </c>
      <c r="E7" s="20" t="s">
        <v>239</v>
      </c>
      <c r="F7" s="22" t="s">
        <v>381</v>
      </c>
      <c r="G7" s="22" t="s">
        <v>146</v>
      </c>
      <c r="H7" s="21">
        <v>90</v>
      </c>
      <c r="I7" s="27">
        <v>0</v>
      </c>
      <c r="J7" s="27">
        <f t="shared" ref="J7:J70" si="0">SUM(H7*I7)</f>
        <v>0</v>
      </c>
    </row>
    <row r="8" spans="2:10" s="15" customFormat="1" ht="65.099999999999994" customHeight="1" x14ac:dyDescent="0.2">
      <c r="B8" s="26">
        <v>3</v>
      </c>
      <c r="C8" s="21" t="s">
        <v>188</v>
      </c>
      <c r="D8" s="23" t="s">
        <v>202</v>
      </c>
      <c r="E8" s="23" t="s">
        <v>239</v>
      </c>
      <c r="F8" s="22" t="s">
        <v>381</v>
      </c>
      <c r="G8" s="22" t="s">
        <v>146</v>
      </c>
      <c r="H8" s="21">
        <v>15</v>
      </c>
      <c r="I8" s="27">
        <v>0</v>
      </c>
      <c r="J8" s="27">
        <f t="shared" si="0"/>
        <v>0</v>
      </c>
    </row>
    <row r="9" spans="2:10" s="15" customFormat="1" ht="65.099999999999994" customHeight="1" x14ac:dyDescent="0.2">
      <c r="B9" s="26">
        <v>4</v>
      </c>
      <c r="C9" s="21" t="s">
        <v>14</v>
      </c>
      <c r="D9" s="20" t="s">
        <v>207</v>
      </c>
      <c r="E9" s="20" t="s">
        <v>239</v>
      </c>
      <c r="F9" s="22" t="s">
        <v>381</v>
      </c>
      <c r="G9" s="22" t="s">
        <v>146</v>
      </c>
      <c r="H9" s="22">
        <v>25</v>
      </c>
      <c r="I9" s="27">
        <v>0</v>
      </c>
      <c r="J9" s="27">
        <f t="shared" si="0"/>
        <v>0</v>
      </c>
    </row>
    <row r="10" spans="2:10" s="15" customFormat="1" ht="65.099999999999994" customHeight="1" x14ac:dyDescent="0.2">
      <c r="B10" s="26">
        <v>5</v>
      </c>
      <c r="C10" s="21" t="s">
        <v>157</v>
      </c>
      <c r="D10" s="20" t="s">
        <v>161</v>
      </c>
      <c r="E10" s="20" t="s">
        <v>239</v>
      </c>
      <c r="F10" s="22" t="s">
        <v>381</v>
      </c>
      <c r="G10" s="22" t="s">
        <v>146</v>
      </c>
      <c r="H10" s="22">
        <v>20</v>
      </c>
      <c r="I10" s="27">
        <v>0</v>
      </c>
      <c r="J10" s="27">
        <f t="shared" si="0"/>
        <v>0</v>
      </c>
    </row>
    <row r="11" spans="2:10" s="15" customFormat="1" ht="65.099999999999994" customHeight="1" x14ac:dyDescent="0.2">
      <c r="B11" s="26">
        <v>6</v>
      </c>
      <c r="C11" s="21" t="s">
        <v>15</v>
      </c>
      <c r="D11" s="20" t="s">
        <v>214</v>
      </c>
      <c r="E11" s="20" t="s">
        <v>239</v>
      </c>
      <c r="F11" s="22" t="s">
        <v>381</v>
      </c>
      <c r="G11" s="22" t="s">
        <v>146</v>
      </c>
      <c r="H11" s="21">
        <v>70</v>
      </c>
      <c r="I11" s="27">
        <v>0</v>
      </c>
      <c r="J11" s="27">
        <f t="shared" si="0"/>
        <v>0</v>
      </c>
    </row>
    <row r="12" spans="2:10" s="15" customFormat="1" ht="65.099999999999994" customHeight="1" x14ac:dyDescent="0.2">
      <c r="B12" s="26">
        <v>7</v>
      </c>
      <c r="C12" s="21" t="s">
        <v>16</v>
      </c>
      <c r="D12" s="20" t="s">
        <v>208</v>
      </c>
      <c r="E12" s="20" t="s">
        <v>239</v>
      </c>
      <c r="F12" s="22" t="s">
        <v>381</v>
      </c>
      <c r="G12" s="22" t="s">
        <v>146</v>
      </c>
      <c r="H12" s="22">
        <v>110</v>
      </c>
      <c r="I12" s="27">
        <v>0</v>
      </c>
      <c r="J12" s="27">
        <f t="shared" si="0"/>
        <v>0</v>
      </c>
    </row>
    <row r="13" spans="2:10" s="15" customFormat="1" ht="65.099999999999994" customHeight="1" x14ac:dyDescent="0.2">
      <c r="B13" s="26">
        <v>8</v>
      </c>
      <c r="C13" s="21" t="s">
        <v>17</v>
      </c>
      <c r="D13" s="20" t="s">
        <v>209</v>
      </c>
      <c r="E13" s="20" t="s">
        <v>239</v>
      </c>
      <c r="F13" s="22" t="s">
        <v>381</v>
      </c>
      <c r="G13" s="22" t="s">
        <v>146</v>
      </c>
      <c r="H13" s="22">
        <v>40</v>
      </c>
      <c r="I13" s="27">
        <v>0</v>
      </c>
      <c r="J13" s="27">
        <f t="shared" si="0"/>
        <v>0</v>
      </c>
    </row>
    <row r="14" spans="2:10" s="15" customFormat="1" ht="65.099999999999994" customHeight="1" x14ac:dyDescent="0.2">
      <c r="B14" s="26">
        <v>9</v>
      </c>
      <c r="C14" s="21" t="s">
        <v>18</v>
      </c>
      <c r="D14" s="20" t="s">
        <v>19</v>
      </c>
      <c r="E14" s="20" t="s">
        <v>239</v>
      </c>
      <c r="F14" s="22" t="s">
        <v>381</v>
      </c>
      <c r="G14" s="22" t="s">
        <v>146</v>
      </c>
      <c r="H14" s="21">
        <v>70</v>
      </c>
      <c r="I14" s="27">
        <v>0</v>
      </c>
      <c r="J14" s="27">
        <f t="shared" si="0"/>
        <v>0</v>
      </c>
    </row>
    <row r="15" spans="2:10" s="15" customFormat="1" ht="65.099999999999994" customHeight="1" x14ac:dyDescent="0.2">
      <c r="B15" s="26">
        <v>10</v>
      </c>
      <c r="C15" s="21" t="s">
        <v>98</v>
      </c>
      <c r="D15" s="20" t="s">
        <v>19</v>
      </c>
      <c r="E15" s="20" t="s">
        <v>239</v>
      </c>
      <c r="F15" s="22" t="s">
        <v>381</v>
      </c>
      <c r="G15" s="22" t="s">
        <v>146</v>
      </c>
      <c r="H15" s="21">
        <v>100</v>
      </c>
      <c r="I15" s="27">
        <v>0</v>
      </c>
      <c r="J15" s="27">
        <f t="shared" si="0"/>
        <v>0</v>
      </c>
    </row>
    <row r="16" spans="2:10" s="15" customFormat="1" ht="65.099999999999994" customHeight="1" x14ac:dyDescent="0.2">
      <c r="B16" s="26">
        <v>11</v>
      </c>
      <c r="C16" s="21" t="s">
        <v>20</v>
      </c>
      <c r="D16" s="20" t="s">
        <v>164</v>
      </c>
      <c r="E16" s="20" t="s">
        <v>239</v>
      </c>
      <c r="F16" s="22" t="s">
        <v>381</v>
      </c>
      <c r="G16" s="22" t="s">
        <v>146</v>
      </c>
      <c r="H16" s="22">
        <v>50</v>
      </c>
      <c r="I16" s="27">
        <v>0</v>
      </c>
      <c r="J16" s="27">
        <f t="shared" si="0"/>
        <v>0</v>
      </c>
    </row>
    <row r="17" spans="2:10" s="15" customFormat="1" ht="65.099999999999994" customHeight="1" x14ac:dyDescent="0.2">
      <c r="B17" s="26">
        <v>12</v>
      </c>
      <c r="C17" s="21" t="s">
        <v>21</v>
      </c>
      <c r="D17" s="20" t="s">
        <v>210</v>
      </c>
      <c r="E17" s="20" t="s">
        <v>239</v>
      </c>
      <c r="F17" s="22" t="s">
        <v>381</v>
      </c>
      <c r="G17" s="22" t="s">
        <v>146</v>
      </c>
      <c r="H17" s="22">
        <v>10</v>
      </c>
      <c r="I17" s="27">
        <v>0</v>
      </c>
      <c r="J17" s="27">
        <f t="shared" si="0"/>
        <v>0</v>
      </c>
    </row>
    <row r="18" spans="2:10" s="15" customFormat="1" ht="65.099999999999994" customHeight="1" x14ac:dyDescent="0.2">
      <c r="B18" s="26">
        <v>13</v>
      </c>
      <c r="C18" s="21" t="s">
        <v>22</v>
      </c>
      <c r="D18" s="20" t="s">
        <v>211</v>
      </c>
      <c r="E18" s="20" t="s">
        <v>239</v>
      </c>
      <c r="F18" s="22" t="s">
        <v>381</v>
      </c>
      <c r="G18" s="22" t="s">
        <v>146</v>
      </c>
      <c r="H18" s="21">
        <v>50</v>
      </c>
      <c r="I18" s="27">
        <v>0</v>
      </c>
      <c r="J18" s="27">
        <f t="shared" si="0"/>
        <v>0</v>
      </c>
    </row>
    <row r="19" spans="2:10" s="15" customFormat="1" ht="65.099999999999994" customHeight="1" x14ac:dyDescent="0.2">
      <c r="B19" s="26">
        <v>14</v>
      </c>
      <c r="C19" s="21" t="s">
        <v>23</v>
      </c>
      <c r="D19" s="20" t="s">
        <v>212</v>
      </c>
      <c r="E19" s="20" t="s">
        <v>239</v>
      </c>
      <c r="F19" s="22" t="s">
        <v>381</v>
      </c>
      <c r="G19" s="22" t="s">
        <v>146</v>
      </c>
      <c r="H19" s="22">
        <v>50</v>
      </c>
      <c r="I19" s="27">
        <v>0</v>
      </c>
      <c r="J19" s="27">
        <f t="shared" si="0"/>
        <v>0</v>
      </c>
    </row>
    <row r="20" spans="2:10" s="15" customFormat="1" ht="65.099999999999994" customHeight="1" x14ac:dyDescent="0.2">
      <c r="B20" s="26">
        <v>15</v>
      </c>
      <c r="C20" s="21" t="s">
        <v>24</v>
      </c>
      <c r="D20" s="20" t="s">
        <v>213</v>
      </c>
      <c r="E20" s="20" t="s">
        <v>239</v>
      </c>
      <c r="F20" s="22" t="s">
        <v>381</v>
      </c>
      <c r="G20" s="22" t="s">
        <v>146</v>
      </c>
      <c r="H20" s="21">
        <v>40</v>
      </c>
      <c r="I20" s="27">
        <v>0</v>
      </c>
      <c r="J20" s="27">
        <f t="shared" si="0"/>
        <v>0</v>
      </c>
    </row>
    <row r="21" spans="2:10" s="15" customFormat="1" ht="65.099999999999994" customHeight="1" x14ac:dyDescent="0.2">
      <c r="B21" s="26">
        <v>16</v>
      </c>
      <c r="C21" s="21" t="s">
        <v>25</v>
      </c>
      <c r="D21" s="20" t="s">
        <v>206</v>
      </c>
      <c r="E21" s="20" t="s">
        <v>239</v>
      </c>
      <c r="F21" s="22" t="s">
        <v>381</v>
      </c>
      <c r="G21" s="22" t="s">
        <v>146</v>
      </c>
      <c r="H21" s="21">
        <v>120</v>
      </c>
      <c r="I21" s="27">
        <v>0</v>
      </c>
      <c r="J21" s="27">
        <f t="shared" si="0"/>
        <v>0</v>
      </c>
    </row>
    <row r="22" spans="2:10" s="15" customFormat="1" ht="65.099999999999994" customHeight="1" x14ac:dyDescent="0.2">
      <c r="B22" s="26">
        <v>17</v>
      </c>
      <c r="C22" s="21" t="s">
        <v>26</v>
      </c>
      <c r="D22" s="20" t="s">
        <v>165</v>
      </c>
      <c r="E22" s="20" t="s">
        <v>239</v>
      </c>
      <c r="F22" s="22" t="s">
        <v>381</v>
      </c>
      <c r="G22" s="22" t="s">
        <v>146</v>
      </c>
      <c r="H22" s="22">
        <v>30</v>
      </c>
      <c r="I22" s="27">
        <v>0</v>
      </c>
      <c r="J22" s="27">
        <f t="shared" si="0"/>
        <v>0</v>
      </c>
    </row>
    <row r="23" spans="2:10" s="15" customFormat="1" ht="65.099999999999994" customHeight="1" x14ac:dyDescent="0.2">
      <c r="B23" s="26">
        <v>18</v>
      </c>
      <c r="C23" s="21" t="s">
        <v>28</v>
      </c>
      <c r="D23" s="20" t="s">
        <v>166</v>
      </c>
      <c r="E23" s="20" t="s">
        <v>239</v>
      </c>
      <c r="F23" s="22" t="s">
        <v>381</v>
      </c>
      <c r="G23" s="22" t="s">
        <v>146</v>
      </c>
      <c r="H23" s="21">
        <v>60</v>
      </c>
      <c r="I23" s="27">
        <v>0</v>
      </c>
      <c r="J23" s="27">
        <f t="shared" si="0"/>
        <v>0</v>
      </c>
    </row>
    <row r="24" spans="2:10" s="15" customFormat="1" ht="65.099999999999994" customHeight="1" x14ac:dyDescent="0.2">
      <c r="B24" s="26">
        <v>19</v>
      </c>
      <c r="C24" s="21" t="s">
        <v>29</v>
      </c>
      <c r="D24" s="20" t="s">
        <v>167</v>
      </c>
      <c r="E24" s="20" t="s">
        <v>239</v>
      </c>
      <c r="F24" s="22" t="s">
        <v>381</v>
      </c>
      <c r="G24" s="22" t="s">
        <v>146</v>
      </c>
      <c r="H24" s="21">
        <v>200</v>
      </c>
      <c r="I24" s="27">
        <v>0</v>
      </c>
      <c r="J24" s="27">
        <f t="shared" si="0"/>
        <v>0</v>
      </c>
    </row>
    <row r="25" spans="2:10" s="15" customFormat="1" ht="65.099999999999994" customHeight="1" x14ac:dyDescent="0.2">
      <c r="B25" s="26">
        <v>20</v>
      </c>
      <c r="C25" s="21" t="s">
        <v>30</v>
      </c>
      <c r="D25" s="20" t="s">
        <v>215</v>
      </c>
      <c r="E25" s="20" t="s">
        <v>239</v>
      </c>
      <c r="F25" s="22" t="s">
        <v>381</v>
      </c>
      <c r="G25" s="22" t="s">
        <v>146</v>
      </c>
      <c r="H25" s="21">
        <v>30</v>
      </c>
      <c r="I25" s="27">
        <v>0</v>
      </c>
      <c r="J25" s="27">
        <f t="shared" si="0"/>
        <v>0</v>
      </c>
    </row>
    <row r="26" spans="2:10" s="15" customFormat="1" ht="65.099999999999994" customHeight="1" x14ac:dyDescent="0.2">
      <c r="B26" s="26">
        <v>21</v>
      </c>
      <c r="C26" s="21" t="s">
        <v>31</v>
      </c>
      <c r="D26" s="20" t="s">
        <v>168</v>
      </c>
      <c r="E26" s="20" t="s">
        <v>239</v>
      </c>
      <c r="F26" s="22" t="s">
        <v>381</v>
      </c>
      <c r="G26" s="22" t="s">
        <v>146</v>
      </c>
      <c r="H26" s="21">
        <v>60</v>
      </c>
      <c r="I26" s="27">
        <v>0</v>
      </c>
      <c r="J26" s="27">
        <f t="shared" si="0"/>
        <v>0</v>
      </c>
    </row>
    <row r="27" spans="2:10" s="15" customFormat="1" ht="65.099999999999994" customHeight="1" x14ac:dyDescent="0.2">
      <c r="B27" s="26">
        <v>22</v>
      </c>
      <c r="C27" s="21" t="s">
        <v>32</v>
      </c>
      <c r="D27" s="20" t="s">
        <v>216</v>
      </c>
      <c r="E27" s="20" t="s">
        <v>239</v>
      </c>
      <c r="F27" s="22" t="s">
        <v>381</v>
      </c>
      <c r="G27" s="22" t="s">
        <v>146</v>
      </c>
      <c r="H27" s="21">
        <v>65</v>
      </c>
      <c r="I27" s="27">
        <v>0</v>
      </c>
      <c r="J27" s="27">
        <f t="shared" si="0"/>
        <v>0</v>
      </c>
    </row>
    <row r="28" spans="2:10" s="15" customFormat="1" ht="65.099999999999994" customHeight="1" x14ac:dyDescent="0.2">
      <c r="B28" s="26">
        <v>23</v>
      </c>
      <c r="C28" s="21" t="s">
        <v>33</v>
      </c>
      <c r="D28" s="20" t="s">
        <v>169</v>
      </c>
      <c r="E28" s="20" t="s">
        <v>239</v>
      </c>
      <c r="F28" s="22" t="s">
        <v>381</v>
      </c>
      <c r="G28" s="22" t="s">
        <v>146</v>
      </c>
      <c r="H28" s="21">
        <v>45</v>
      </c>
      <c r="I28" s="27">
        <v>0</v>
      </c>
      <c r="J28" s="27">
        <f t="shared" si="0"/>
        <v>0</v>
      </c>
    </row>
    <row r="29" spans="2:10" s="15" customFormat="1" ht="65.099999999999994" customHeight="1" x14ac:dyDescent="0.2">
      <c r="B29" s="26">
        <v>24</v>
      </c>
      <c r="C29" s="21" t="s">
        <v>132</v>
      </c>
      <c r="D29" s="20" t="s">
        <v>217</v>
      </c>
      <c r="E29" s="20" t="s">
        <v>239</v>
      </c>
      <c r="F29" s="22" t="s">
        <v>381</v>
      </c>
      <c r="G29" s="22" t="s">
        <v>146</v>
      </c>
      <c r="H29" s="21">
        <v>45</v>
      </c>
      <c r="I29" s="27">
        <v>0</v>
      </c>
      <c r="J29" s="27">
        <f t="shared" si="0"/>
        <v>0</v>
      </c>
    </row>
    <row r="30" spans="2:10" s="15" customFormat="1" ht="65.099999999999994" customHeight="1" x14ac:dyDescent="0.2">
      <c r="B30" s="26">
        <v>25</v>
      </c>
      <c r="C30" s="21" t="s">
        <v>34</v>
      </c>
      <c r="D30" s="20" t="s">
        <v>170</v>
      </c>
      <c r="E30" s="20" t="s">
        <v>239</v>
      </c>
      <c r="F30" s="22" t="s">
        <v>381</v>
      </c>
      <c r="G30" s="22" t="s">
        <v>146</v>
      </c>
      <c r="H30" s="22">
        <v>80</v>
      </c>
      <c r="I30" s="27">
        <v>0</v>
      </c>
      <c r="J30" s="27">
        <f t="shared" si="0"/>
        <v>0</v>
      </c>
    </row>
    <row r="31" spans="2:10" s="15" customFormat="1" ht="65.099999999999994" customHeight="1" x14ac:dyDescent="0.2">
      <c r="B31" s="26">
        <v>26</v>
      </c>
      <c r="C31" s="21" t="s">
        <v>35</v>
      </c>
      <c r="D31" s="20" t="s">
        <v>276</v>
      </c>
      <c r="E31" s="20" t="s">
        <v>239</v>
      </c>
      <c r="F31" s="22" t="s">
        <v>381</v>
      </c>
      <c r="G31" s="22" t="s">
        <v>146</v>
      </c>
      <c r="H31" s="21">
        <v>35</v>
      </c>
      <c r="I31" s="27">
        <v>0</v>
      </c>
      <c r="J31" s="27">
        <f t="shared" si="0"/>
        <v>0</v>
      </c>
    </row>
    <row r="32" spans="2:10" s="15" customFormat="1" ht="65.099999999999994" customHeight="1" x14ac:dyDescent="0.2">
      <c r="B32" s="26">
        <v>27</v>
      </c>
      <c r="C32" s="21" t="s">
        <v>7</v>
      </c>
      <c r="D32" s="20" t="s">
        <v>171</v>
      </c>
      <c r="E32" s="20" t="s">
        <v>239</v>
      </c>
      <c r="F32" s="22" t="s">
        <v>381</v>
      </c>
      <c r="G32" s="22" t="s">
        <v>146</v>
      </c>
      <c r="H32" s="21">
        <v>150</v>
      </c>
      <c r="I32" s="27">
        <v>0</v>
      </c>
      <c r="J32" s="27">
        <f t="shared" si="0"/>
        <v>0</v>
      </c>
    </row>
    <row r="33" spans="2:10" s="15" customFormat="1" ht="65.099999999999994" customHeight="1" x14ac:dyDescent="0.2">
      <c r="B33" s="26">
        <v>28</v>
      </c>
      <c r="C33" s="21" t="s">
        <v>36</v>
      </c>
      <c r="D33" s="20" t="s">
        <v>218</v>
      </c>
      <c r="E33" s="20" t="s">
        <v>239</v>
      </c>
      <c r="F33" s="22" t="s">
        <v>381</v>
      </c>
      <c r="G33" s="22" t="s">
        <v>146</v>
      </c>
      <c r="H33" s="21">
        <v>70</v>
      </c>
      <c r="I33" s="27">
        <v>0</v>
      </c>
      <c r="J33" s="27">
        <f t="shared" si="0"/>
        <v>0</v>
      </c>
    </row>
    <row r="34" spans="2:10" s="15" customFormat="1" ht="65.099999999999994" customHeight="1" x14ac:dyDescent="0.2">
      <c r="B34" s="26">
        <v>29</v>
      </c>
      <c r="C34" s="21" t="s">
        <v>37</v>
      </c>
      <c r="D34" s="20" t="s">
        <v>198</v>
      </c>
      <c r="E34" s="20" t="s">
        <v>239</v>
      </c>
      <c r="F34" s="22" t="s">
        <v>381</v>
      </c>
      <c r="G34" s="22" t="s">
        <v>146</v>
      </c>
      <c r="H34" s="22">
        <v>70</v>
      </c>
      <c r="I34" s="27">
        <v>0</v>
      </c>
      <c r="J34" s="27">
        <f t="shared" si="0"/>
        <v>0</v>
      </c>
    </row>
    <row r="35" spans="2:10" s="15" customFormat="1" ht="65.099999999999994" customHeight="1" x14ac:dyDescent="0.2">
      <c r="B35" s="26">
        <v>30</v>
      </c>
      <c r="C35" s="21" t="s">
        <v>38</v>
      </c>
      <c r="D35" s="20" t="s">
        <v>172</v>
      </c>
      <c r="E35" s="20" t="s">
        <v>239</v>
      </c>
      <c r="F35" s="22" t="s">
        <v>381</v>
      </c>
      <c r="G35" s="22" t="s">
        <v>146</v>
      </c>
      <c r="H35" s="21">
        <v>40</v>
      </c>
      <c r="I35" s="27">
        <v>0</v>
      </c>
      <c r="J35" s="27">
        <f t="shared" si="0"/>
        <v>0</v>
      </c>
    </row>
    <row r="36" spans="2:10" s="15" customFormat="1" ht="65.099999999999994" customHeight="1" x14ac:dyDescent="0.2">
      <c r="B36" s="26">
        <v>31</v>
      </c>
      <c r="C36" s="21" t="s">
        <v>39</v>
      </c>
      <c r="D36" s="20" t="s">
        <v>219</v>
      </c>
      <c r="E36" s="20" t="s">
        <v>239</v>
      </c>
      <c r="F36" s="22" t="s">
        <v>381</v>
      </c>
      <c r="G36" s="22" t="s">
        <v>146</v>
      </c>
      <c r="H36" s="21">
        <v>30</v>
      </c>
      <c r="I36" s="27">
        <v>0</v>
      </c>
      <c r="J36" s="27">
        <f t="shared" si="0"/>
        <v>0</v>
      </c>
    </row>
    <row r="37" spans="2:10" s="15" customFormat="1" ht="65.099999999999994" customHeight="1" x14ac:dyDescent="0.2">
      <c r="B37" s="26">
        <v>32</v>
      </c>
      <c r="C37" s="21" t="s">
        <v>40</v>
      </c>
      <c r="D37" s="20" t="s">
        <v>220</v>
      </c>
      <c r="E37" s="20" t="s">
        <v>239</v>
      </c>
      <c r="F37" s="22" t="s">
        <v>381</v>
      </c>
      <c r="G37" s="22" t="s">
        <v>146</v>
      </c>
      <c r="H37" s="21">
        <v>40</v>
      </c>
      <c r="I37" s="27">
        <v>0</v>
      </c>
      <c r="J37" s="27">
        <f t="shared" si="0"/>
        <v>0</v>
      </c>
    </row>
    <row r="38" spans="2:10" s="15" customFormat="1" ht="65.099999999999994" customHeight="1" x14ac:dyDescent="0.2">
      <c r="B38" s="26">
        <v>33</v>
      </c>
      <c r="C38" s="21" t="s">
        <v>41</v>
      </c>
      <c r="D38" s="20" t="s">
        <v>205</v>
      </c>
      <c r="E38" s="20" t="s">
        <v>239</v>
      </c>
      <c r="F38" s="22" t="s">
        <v>381</v>
      </c>
      <c r="G38" s="22" t="s">
        <v>146</v>
      </c>
      <c r="H38" s="21">
        <v>40</v>
      </c>
      <c r="I38" s="27">
        <v>0</v>
      </c>
      <c r="J38" s="27">
        <f t="shared" si="0"/>
        <v>0</v>
      </c>
    </row>
    <row r="39" spans="2:10" s="15" customFormat="1" ht="65.099999999999994" customHeight="1" x14ac:dyDescent="0.2">
      <c r="B39" s="26">
        <v>34</v>
      </c>
      <c r="C39" s="22" t="s">
        <v>42</v>
      </c>
      <c r="D39" s="20" t="s">
        <v>43</v>
      </c>
      <c r="E39" s="20" t="s">
        <v>239</v>
      </c>
      <c r="F39" s="22" t="s">
        <v>381</v>
      </c>
      <c r="G39" s="22" t="s">
        <v>146</v>
      </c>
      <c r="H39" s="22">
        <v>50</v>
      </c>
      <c r="I39" s="27">
        <v>0</v>
      </c>
      <c r="J39" s="27">
        <f t="shared" si="0"/>
        <v>0</v>
      </c>
    </row>
    <row r="40" spans="2:10" s="15" customFormat="1" ht="65.099999999999994" customHeight="1" x14ac:dyDescent="0.2">
      <c r="B40" s="26">
        <v>35</v>
      </c>
      <c r="C40" s="21" t="s">
        <v>44</v>
      </c>
      <c r="D40" s="20" t="s">
        <v>173</v>
      </c>
      <c r="E40" s="20" t="s">
        <v>239</v>
      </c>
      <c r="F40" s="22" t="s">
        <v>381</v>
      </c>
      <c r="G40" s="22" t="s">
        <v>146</v>
      </c>
      <c r="H40" s="21">
        <v>150</v>
      </c>
      <c r="I40" s="27">
        <v>0</v>
      </c>
      <c r="J40" s="27">
        <f t="shared" si="0"/>
        <v>0</v>
      </c>
    </row>
    <row r="41" spans="2:10" s="15" customFormat="1" ht="65.099999999999994" customHeight="1" x14ac:dyDescent="0.2">
      <c r="B41" s="26">
        <v>36</v>
      </c>
      <c r="C41" s="21" t="s">
        <v>45</v>
      </c>
      <c r="D41" s="20" t="s">
        <v>199</v>
      </c>
      <c r="E41" s="20" t="s">
        <v>239</v>
      </c>
      <c r="F41" s="22" t="s">
        <v>381</v>
      </c>
      <c r="G41" s="22" t="s">
        <v>146</v>
      </c>
      <c r="H41" s="21">
        <v>45</v>
      </c>
      <c r="I41" s="27">
        <v>0</v>
      </c>
      <c r="J41" s="27">
        <f t="shared" si="0"/>
        <v>0</v>
      </c>
    </row>
    <row r="42" spans="2:10" s="15" customFormat="1" ht="65.099999999999994" customHeight="1" x14ac:dyDescent="0.2">
      <c r="B42" s="26">
        <v>37</v>
      </c>
      <c r="C42" s="21" t="s">
        <v>46</v>
      </c>
      <c r="D42" s="20" t="s">
        <v>174</v>
      </c>
      <c r="E42" s="20" t="s">
        <v>239</v>
      </c>
      <c r="F42" s="22" t="s">
        <v>381</v>
      </c>
      <c r="G42" s="22" t="s">
        <v>146</v>
      </c>
      <c r="H42" s="21">
        <v>85</v>
      </c>
      <c r="I42" s="27">
        <v>0</v>
      </c>
      <c r="J42" s="27">
        <f t="shared" si="0"/>
        <v>0</v>
      </c>
    </row>
    <row r="43" spans="2:10" s="15" customFormat="1" ht="65.099999999999994" customHeight="1" x14ac:dyDescent="0.2">
      <c r="B43" s="26">
        <v>38</v>
      </c>
      <c r="C43" s="21" t="s">
        <v>47</v>
      </c>
      <c r="D43" s="20" t="s">
        <v>221</v>
      </c>
      <c r="E43" s="20" t="s">
        <v>239</v>
      </c>
      <c r="F43" s="22" t="s">
        <v>381</v>
      </c>
      <c r="G43" s="22" t="s">
        <v>146</v>
      </c>
      <c r="H43" s="22">
        <v>65</v>
      </c>
      <c r="I43" s="27">
        <v>0</v>
      </c>
      <c r="J43" s="27">
        <f t="shared" si="0"/>
        <v>0</v>
      </c>
    </row>
    <row r="44" spans="2:10" s="15" customFormat="1" ht="65.099999999999994" customHeight="1" x14ac:dyDescent="0.2">
      <c r="B44" s="26">
        <v>39</v>
      </c>
      <c r="C44" s="21" t="s">
        <v>48</v>
      </c>
      <c r="D44" s="20" t="s">
        <v>275</v>
      </c>
      <c r="E44" s="20" t="s">
        <v>239</v>
      </c>
      <c r="F44" s="22" t="s">
        <v>381</v>
      </c>
      <c r="G44" s="22" t="s">
        <v>146</v>
      </c>
      <c r="H44" s="21">
        <v>35</v>
      </c>
      <c r="I44" s="27">
        <v>0</v>
      </c>
      <c r="J44" s="27">
        <f t="shared" si="0"/>
        <v>0</v>
      </c>
    </row>
    <row r="45" spans="2:10" s="15" customFormat="1" ht="65.099999999999994" customHeight="1" x14ac:dyDescent="0.2">
      <c r="B45" s="26">
        <v>40</v>
      </c>
      <c r="C45" s="21" t="s">
        <v>49</v>
      </c>
      <c r="D45" s="20" t="s">
        <v>222</v>
      </c>
      <c r="E45" s="20" t="s">
        <v>239</v>
      </c>
      <c r="F45" s="22" t="s">
        <v>381</v>
      </c>
      <c r="G45" s="22" t="s">
        <v>146</v>
      </c>
      <c r="H45" s="21">
        <v>150</v>
      </c>
      <c r="I45" s="27">
        <v>0</v>
      </c>
      <c r="J45" s="27">
        <f t="shared" si="0"/>
        <v>0</v>
      </c>
    </row>
    <row r="46" spans="2:10" s="15" customFormat="1" ht="65.099999999999994" customHeight="1" x14ac:dyDescent="0.2">
      <c r="B46" s="26">
        <v>41</v>
      </c>
      <c r="C46" s="21" t="s">
        <v>50</v>
      </c>
      <c r="D46" s="20" t="s">
        <v>200</v>
      </c>
      <c r="E46" s="20" t="s">
        <v>239</v>
      </c>
      <c r="F46" s="22" t="s">
        <v>381</v>
      </c>
      <c r="G46" s="22" t="s">
        <v>146</v>
      </c>
      <c r="H46" s="21">
        <v>120</v>
      </c>
      <c r="I46" s="27">
        <v>0</v>
      </c>
      <c r="J46" s="27">
        <f t="shared" si="0"/>
        <v>0</v>
      </c>
    </row>
    <row r="47" spans="2:10" s="15" customFormat="1" ht="65.099999999999994" customHeight="1" x14ac:dyDescent="0.2">
      <c r="B47" s="26">
        <v>42</v>
      </c>
      <c r="C47" s="21" t="s">
        <v>51</v>
      </c>
      <c r="D47" s="20" t="s">
        <v>223</v>
      </c>
      <c r="E47" s="20" t="s">
        <v>239</v>
      </c>
      <c r="F47" s="22" t="s">
        <v>381</v>
      </c>
      <c r="G47" s="22" t="s">
        <v>146</v>
      </c>
      <c r="H47" s="21">
        <v>40</v>
      </c>
      <c r="I47" s="27">
        <v>0</v>
      </c>
      <c r="J47" s="27">
        <f t="shared" si="0"/>
        <v>0</v>
      </c>
    </row>
    <row r="48" spans="2:10" s="15" customFormat="1" ht="65.099999999999994" customHeight="1" x14ac:dyDescent="0.2">
      <c r="B48" s="26">
        <v>43</v>
      </c>
      <c r="C48" s="21" t="s">
        <v>52</v>
      </c>
      <c r="D48" s="20" t="s">
        <v>224</v>
      </c>
      <c r="E48" s="20" t="s">
        <v>239</v>
      </c>
      <c r="F48" s="22" t="s">
        <v>381</v>
      </c>
      <c r="G48" s="22" t="s">
        <v>146</v>
      </c>
      <c r="H48" s="21">
        <v>60</v>
      </c>
      <c r="I48" s="27">
        <v>0</v>
      </c>
      <c r="J48" s="27">
        <f t="shared" si="0"/>
        <v>0</v>
      </c>
    </row>
    <row r="49" spans="2:10" s="15" customFormat="1" ht="65.099999999999994" customHeight="1" x14ac:dyDescent="0.2">
      <c r="B49" s="26">
        <v>44</v>
      </c>
      <c r="C49" s="21" t="s">
        <v>53</v>
      </c>
      <c r="D49" s="20" t="s">
        <v>225</v>
      </c>
      <c r="E49" s="20" t="s">
        <v>239</v>
      </c>
      <c r="F49" s="22" t="s">
        <v>381</v>
      </c>
      <c r="G49" s="22" t="s">
        <v>146</v>
      </c>
      <c r="H49" s="21">
        <v>130</v>
      </c>
      <c r="I49" s="27">
        <v>0</v>
      </c>
      <c r="J49" s="27">
        <f t="shared" si="0"/>
        <v>0</v>
      </c>
    </row>
    <row r="50" spans="2:10" s="15" customFormat="1" ht="65.099999999999994" customHeight="1" x14ac:dyDescent="0.2">
      <c r="B50" s="26">
        <v>45</v>
      </c>
      <c r="C50" s="21" t="s">
        <v>54</v>
      </c>
      <c r="D50" s="20" t="s">
        <v>226</v>
      </c>
      <c r="E50" s="20" t="s">
        <v>239</v>
      </c>
      <c r="F50" s="22" t="s">
        <v>381</v>
      </c>
      <c r="G50" s="22" t="s">
        <v>146</v>
      </c>
      <c r="H50" s="21">
        <v>80</v>
      </c>
      <c r="I50" s="27">
        <v>0</v>
      </c>
      <c r="J50" s="27">
        <f t="shared" si="0"/>
        <v>0</v>
      </c>
    </row>
    <row r="51" spans="2:10" s="15" customFormat="1" ht="65.099999999999994" customHeight="1" x14ac:dyDescent="0.2">
      <c r="B51" s="26">
        <v>46</v>
      </c>
      <c r="C51" s="21" t="s">
        <v>55</v>
      </c>
      <c r="D51" s="20" t="s">
        <v>175</v>
      </c>
      <c r="E51" s="20" t="s">
        <v>239</v>
      </c>
      <c r="F51" s="22" t="s">
        <v>381</v>
      </c>
      <c r="G51" s="22" t="s">
        <v>146</v>
      </c>
      <c r="H51" s="21">
        <v>55</v>
      </c>
      <c r="I51" s="27">
        <v>0</v>
      </c>
      <c r="J51" s="27">
        <f t="shared" si="0"/>
        <v>0</v>
      </c>
    </row>
    <row r="52" spans="2:10" s="15" customFormat="1" ht="65.099999999999994" customHeight="1" x14ac:dyDescent="0.2">
      <c r="B52" s="26">
        <v>47</v>
      </c>
      <c r="C52" s="21" t="s">
        <v>56</v>
      </c>
      <c r="D52" s="20" t="s">
        <v>227</v>
      </c>
      <c r="E52" s="20" t="s">
        <v>239</v>
      </c>
      <c r="F52" s="22" t="s">
        <v>381</v>
      </c>
      <c r="G52" s="22" t="s">
        <v>146</v>
      </c>
      <c r="H52" s="22">
        <v>70</v>
      </c>
      <c r="I52" s="27">
        <v>0</v>
      </c>
      <c r="J52" s="27">
        <f t="shared" si="0"/>
        <v>0</v>
      </c>
    </row>
    <row r="53" spans="2:10" s="15" customFormat="1" ht="65.099999999999994" customHeight="1" x14ac:dyDescent="0.2">
      <c r="B53" s="26">
        <v>48</v>
      </c>
      <c r="C53" s="21" t="s">
        <v>57</v>
      </c>
      <c r="D53" s="20" t="s">
        <v>176</v>
      </c>
      <c r="E53" s="20" t="s">
        <v>239</v>
      </c>
      <c r="F53" s="22" t="s">
        <v>381</v>
      </c>
      <c r="G53" s="22" t="s">
        <v>146</v>
      </c>
      <c r="H53" s="22">
        <v>40</v>
      </c>
      <c r="I53" s="27">
        <v>0</v>
      </c>
      <c r="J53" s="27">
        <f t="shared" si="0"/>
        <v>0</v>
      </c>
    </row>
    <row r="54" spans="2:10" s="15" customFormat="1" ht="65.099999999999994" customHeight="1" x14ac:dyDescent="0.2">
      <c r="B54" s="26">
        <v>49</v>
      </c>
      <c r="C54" s="21" t="s">
        <v>58</v>
      </c>
      <c r="D54" s="20" t="s">
        <v>228</v>
      </c>
      <c r="E54" s="20" t="s">
        <v>239</v>
      </c>
      <c r="F54" s="22" t="s">
        <v>381</v>
      </c>
      <c r="G54" s="22" t="s">
        <v>146</v>
      </c>
      <c r="H54" s="21">
        <v>40</v>
      </c>
      <c r="I54" s="27">
        <v>0</v>
      </c>
      <c r="J54" s="27">
        <f t="shared" si="0"/>
        <v>0</v>
      </c>
    </row>
    <row r="55" spans="2:10" s="15" customFormat="1" ht="65.099999999999994" customHeight="1" x14ac:dyDescent="0.2">
      <c r="B55" s="26">
        <v>50</v>
      </c>
      <c r="C55" s="21" t="s">
        <v>59</v>
      </c>
      <c r="D55" s="20" t="s">
        <v>135</v>
      </c>
      <c r="E55" s="20" t="s">
        <v>239</v>
      </c>
      <c r="F55" s="22" t="s">
        <v>381</v>
      </c>
      <c r="G55" s="22" t="s">
        <v>146</v>
      </c>
      <c r="H55" s="22">
        <v>220</v>
      </c>
      <c r="I55" s="27">
        <v>0</v>
      </c>
      <c r="J55" s="27">
        <f t="shared" si="0"/>
        <v>0</v>
      </c>
    </row>
    <row r="56" spans="2:10" s="15" customFormat="1" ht="65.099999999999994" customHeight="1" x14ac:dyDescent="0.2">
      <c r="B56" s="26">
        <v>51</v>
      </c>
      <c r="C56" s="21" t="s">
        <v>60</v>
      </c>
      <c r="D56" s="20" t="s">
        <v>229</v>
      </c>
      <c r="E56" s="20" t="s">
        <v>239</v>
      </c>
      <c r="F56" s="22" t="s">
        <v>381</v>
      </c>
      <c r="G56" s="22" t="s">
        <v>146</v>
      </c>
      <c r="H56" s="21">
        <v>30</v>
      </c>
      <c r="I56" s="27">
        <v>0</v>
      </c>
      <c r="J56" s="27">
        <f t="shared" si="0"/>
        <v>0</v>
      </c>
    </row>
    <row r="57" spans="2:10" s="15" customFormat="1" ht="65.099999999999994" customHeight="1" x14ac:dyDescent="0.2">
      <c r="B57" s="26">
        <v>52</v>
      </c>
      <c r="C57" s="21" t="s">
        <v>61</v>
      </c>
      <c r="D57" s="20" t="s">
        <v>230</v>
      </c>
      <c r="E57" s="20" t="s">
        <v>239</v>
      </c>
      <c r="F57" s="22" t="s">
        <v>381</v>
      </c>
      <c r="G57" s="22" t="s">
        <v>146</v>
      </c>
      <c r="H57" s="21">
        <v>870</v>
      </c>
      <c r="I57" s="27">
        <v>0</v>
      </c>
      <c r="J57" s="27">
        <f t="shared" si="0"/>
        <v>0</v>
      </c>
    </row>
    <row r="58" spans="2:10" s="15" customFormat="1" ht="65.099999999999994" customHeight="1" x14ac:dyDescent="0.2">
      <c r="B58" s="26">
        <v>53</v>
      </c>
      <c r="C58" s="21" t="s">
        <v>62</v>
      </c>
      <c r="D58" s="20" t="s">
        <v>231</v>
      </c>
      <c r="E58" s="20" t="s">
        <v>240</v>
      </c>
      <c r="F58" s="22" t="s">
        <v>381</v>
      </c>
      <c r="G58" s="22" t="s">
        <v>146</v>
      </c>
      <c r="H58" s="21">
        <v>70</v>
      </c>
      <c r="I58" s="27">
        <v>0</v>
      </c>
      <c r="J58" s="27">
        <f t="shared" si="0"/>
        <v>0</v>
      </c>
    </row>
    <row r="59" spans="2:10" s="15" customFormat="1" ht="65.099999999999994" customHeight="1" x14ac:dyDescent="0.2">
      <c r="B59" s="26">
        <v>54</v>
      </c>
      <c r="C59" s="21" t="s">
        <v>63</v>
      </c>
      <c r="D59" s="20" t="s">
        <v>232</v>
      </c>
      <c r="E59" s="20" t="s">
        <v>240</v>
      </c>
      <c r="F59" s="22" t="s">
        <v>381</v>
      </c>
      <c r="G59" s="22" t="s">
        <v>146</v>
      </c>
      <c r="H59" s="21">
        <v>30</v>
      </c>
      <c r="I59" s="27">
        <v>0</v>
      </c>
      <c r="J59" s="27">
        <f t="shared" si="0"/>
        <v>0</v>
      </c>
    </row>
    <row r="60" spans="2:10" s="15" customFormat="1" ht="65.099999999999994" customHeight="1" x14ac:dyDescent="0.2">
      <c r="B60" s="26">
        <v>55</v>
      </c>
      <c r="C60" s="21" t="s">
        <v>64</v>
      </c>
      <c r="D60" s="20" t="s">
        <v>177</v>
      </c>
      <c r="E60" s="20" t="s">
        <v>240</v>
      </c>
      <c r="F60" s="22" t="s">
        <v>381</v>
      </c>
      <c r="G60" s="22" t="s">
        <v>146</v>
      </c>
      <c r="H60" s="21">
        <v>30</v>
      </c>
      <c r="I60" s="27">
        <v>0</v>
      </c>
      <c r="J60" s="27">
        <f t="shared" si="0"/>
        <v>0</v>
      </c>
    </row>
    <row r="61" spans="2:10" s="15" customFormat="1" ht="65.099999999999994" customHeight="1" x14ac:dyDescent="0.2">
      <c r="B61" s="26">
        <v>56</v>
      </c>
      <c r="C61" s="21" t="s">
        <v>65</v>
      </c>
      <c r="D61" s="20" t="s">
        <v>233</v>
      </c>
      <c r="E61" s="20" t="s">
        <v>240</v>
      </c>
      <c r="F61" s="22" t="s">
        <v>381</v>
      </c>
      <c r="G61" s="22" t="s">
        <v>146</v>
      </c>
      <c r="H61" s="21">
        <v>40</v>
      </c>
      <c r="I61" s="27">
        <v>0</v>
      </c>
      <c r="J61" s="27">
        <f t="shared" si="0"/>
        <v>0</v>
      </c>
    </row>
    <row r="62" spans="2:10" s="15" customFormat="1" ht="65.099999999999994" customHeight="1" x14ac:dyDescent="0.2">
      <c r="B62" s="26">
        <v>57</v>
      </c>
      <c r="C62" s="21" t="s">
        <v>66</v>
      </c>
      <c r="D62" s="20" t="s">
        <v>252</v>
      </c>
      <c r="E62" s="20" t="s">
        <v>240</v>
      </c>
      <c r="F62" s="22" t="s">
        <v>381</v>
      </c>
      <c r="G62" s="22" t="s">
        <v>146</v>
      </c>
      <c r="H62" s="22">
        <v>65</v>
      </c>
      <c r="I62" s="27">
        <v>0</v>
      </c>
      <c r="J62" s="27">
        <f t="shared" si="0"/>
        <v>0</v>
      </c>
    </row>
    <row r="63" spans="2:10" s="15" customFormat="1" ht="65.099999999999994" customHeight="1" x14ac:dyDescent="0.2">
      <c r="B63" s="26">
        <v>58</v>
      </c>
      <c r="C63" s="21" t="s">
        <v>67</v>
      </c>
      <c r="D63" s="20" t="s">
        <v>274</v>
      </c>
      <c r="E63" s="20" t="s">
        <v>241</v>
      </c>
      <c r="F63" s="22" t="s">
        <v>381</v>
      </c>
      <c r="G63" s="22" t="s">
        <v>146</v>
      </c>
      <c r="H63" s="21">
        <v>130</v>
      </c>
      <c r="I63" s="27">
        <v>0</v>
      </c>
      <c r="J63" s="27">
        <f t="shared" si="0"/>
        <v>0</v>
      </c>
    </row>
    <row r="64" spans="2:10" s="15" customFormat="1" ht="65.099999999999994" customHeight="1" x14ac:dyDescent="0.2">
      <c r="B64" s="26">
        <v>59</v>
      </c>
      <c r="C64" s="21" t="s">
        <v>8</v>
      </c>
      <c r="D64" s="20" t="s">
        <v>273</v>
      </c>
      <c r="E64" s="20" t="s">
        <v>241</v>
      </c>
      <c r="F64" s="22" t="s">
        <v>381</v>
      </c>
      <c r="G64" s="22" t="s">
        <v>146</v>
      </c>
      <c r="H64" s="22">
        <v>100</v>
      </c>
      <c r="I64" s="27">
        <v>0</v>
      </c>
      <c r="J64" s="27">
        <f t="shared" si="0"/>
        <v>0</v>
      </c>
    </row>
    <row r="65" spans="2:11" s="15" customFormat="1" ht="65.099999999999994" customHeight="1" x14ac:dyDescent="0.2">
      <c r="B65" s="26">
        <v>60</v>
      </c>
      <c r="C65" s="21" t="s">
        <v>68</v>
      </c>
      <c r="D65" s="20" t="s">
        <v>178</v>
      </c>
      <c r="E65" s="20" t="s">
        <v>239</v>
      </c>
      <c r="F65" s="22" t="s">
        <v>381</v>
      </c>
      <c r="G65" s="22" t="s">
        <v>146</v>
      </c>
      <c r="H65" s="21">
        <v>50</v>
      </c>
      <c r="I65" s="27">
        <v>0</v>
      </c>
      <c r="J65" s="27">
        <f t="shared" si="0"/>
        <v>0</v>
      </c>
    </row>
    <row r="66" spans="2:11" s="15" customFormat="1" ht="65.099999999999994" customHeight="1" x14ac:dyDescent="0.2">
      <c r="B66" s="26">
        <v>61</v>
      </c>
      <c r="C66" s="21" t="s">
        <v>69</v>
      </c>
      <c r="D66" s="20" t="s">
        <v>70</v>
      </c>
      <c r="E66" s="20" t="s">
        <v>239</v>
      </c>
      <c r="F66" s="22" t="s">
        <v>381</v>
      </c>
      <c r="G66" s="22" t="s">
        <v>146</v>
      </c>
      <c r="H66" s="21">
        <v>40</v>
      </c>
      <c r="I66" s="27">
        <v>0</v>
      </c>
      <c r="J66" s="27">
        <f t="shared" si="0"/>
        <v>0</v>
      </c>
    </row>
    <row r="67" spans="2:11" s="15" customFormat="1" ht="65.099999999999994" customHeight="1" x14ac:dyDescent="0.2">
      <c r="B67" s="26">
        <v>62</v>
      </c>
      <c r="C67" s="21" t="s">
        <v>71</v>
      </c>
      <c r="D67" s="20" t="s">
        <v>234</v>
      </c>
      <c r="E67" s="20" t="s">
        <v>239</v>
      </c>
      <c r="F67" s="22" t="s">
        <v>381</v>
      </c>
      <c r="G67" s="22" t="s">
        <v>146</v>
      </c>
      <c r="H67" s="21">
        <v>50</v>
      </c>
      <c r="I67" s="27">
        <v>0</v>
      </c>
      <c r="J67" s="27">
        <f t="shared" si="0"/>
        <v>0</v>
      </c>
    </row>
    <row r="68" spans="2:11" s="15" customFormat="1" ht="65.099999999999994" customHeight="1" x14ac:dyDescent="0.2">
      <c r="B68" s="26">
        <v>63</v>
      </c>
      <c r="C68" s="21" t="s">
        <v>72</v>
      </c>
      <c r="D68" s="20" t="s">
        <v>179</v>
      </c>
      <c r="E68" s="20" t="s">
        <v>239</v>
      </c>
      <c r="F68" s="22" t="s">
        <v>381</v>
      </c>
      <c r="G68" s="22" t="s">
        <v>146</v>
      </c>
      <c r="H68" s="21">
        <v>20</v>
      </c>
      <c r="I68" s="27">
        <v>0</v>
      </c>
      <c r="J68" s="27">
        <f t="shared" si="0"/>
        <v>0</v>
      </c>
    </row>
    <row r="69" spans="2:11" s="15" customFormat="1" ht="65.099999999999994" customHeight="1" x14ac:dyDescent="0.2">
      <c r="B69" s="26">
        <v>64</v>
      </c>
      <c r="C69" s="21" t="s">
        <v>73</v>
      </c>
      <c r="D69" s="20" t="s">
        <v>272</v>
      </c>
      <c r="E69" s="20" t="s">
        <v>239</v>
      </c>
      <c r="F69" s="22" t="s">
        <v>381</v>
      </c>
      <c r="G69" s="22" t="s">
        <v>146</v>
      </c>
      <c r="H69" s="21">
        <v>20</v>
      </c>
      <c r="I69" s="27">
        <v>0</v>
      </c>
      <c r="J69" s="27">
        <f t="shared" si="0"/>
        <v>0</v>
      </c>
    </row>
    <row r="70" spans="2:11" s="15" customFormat="1" ht="65.099999999999994" customHeight="1" x14ac:dyDescent="0.2">
      <c r="B70" s="26">
        <v>65</v>
      </c>
      <c r="C70" s="21" t="s">
        <v>74</v>
      </c>
      <c r="D70" s="20" t="s">
        <v>180</v>
      </c>
      <c r="E70" s="20" t="s">
        <v>240</v>
      </c>
      <c r="F70" s="22" t="s">
        <v>381</v>
      </c>
      <c r="G70" s="22" t="s">
        <v>146</v>
      </c>
      <c r="H70" s="21">
        <v>60</v>
      </c>
      <c r="I70" s="27">
        <v>0</v>
      </c>
      <c r="J70" s="27">
        <f t="shared" si="0"/>
        <v>0</v>
      </c>
    </row>
    <row r="71" spans="2:11" s="15" customFormat="1" ht="65.099999999999994" customHeight="1" x14ac:dyDescent="0.2">
      <c r="B71" s="26">
        <v>66</v>
      </c>
      <c r="C71" s="21" t="s">
        <v>75</v>
      </c>
      <c r="D71" s="20" t="s">
        <v>181</v>
      </c>
      <c r="E71" s="20" t="s">
        <v>239</v>
      </c>
      <c r="F71" s="22" t="s">
        <v>381</v>
      </c>
      <c r="G71" s="22" t="s">
        <v>146</v>
      </c>
      <c r="H71" s="21">
        <v>90</v>
      </c>
      <c r="I71" s="27">
        <v>0</v>
      </c>
      <c r="J71" s="27">
        <f t="shared" ref="J71:J114" si="1">SUM(H71*I71)</f>
        <v>0</v>
      </c>
    </row>
    <row r="72" spans="2:11" s="15" customFormat="1" ht="65.099999999999994" customHeight="1" x14ac:dyDescent="0.2">
      <c r="B72" s="26">
        <v>67</v>
      </c>
      <c r="C72" s="21" t="s">
        <v>76</v>
      </c>
      <c r="D72" s="21" t="s">
        <v>271</v>
      </c>
      <c r="E72" s="21" t="s">
        <v>241</v>
      </c>
      <c r="F72" s="22" t="s">
        <v>381</v>
      </c>
      <c r="G72" s="22" t="s">
        <v>146</v>
      </c>
      <c r="H72" s="21">
        <v>70</v>
      </c>
      <c r="I72" s="27">
        <v>0</v>
      </c>
      <c r="J72" s="27">
        <f t="shared" si="1"/>
        <v>0</v>
      </c>
    </row>
    <row r="73" spans="2:11" s="15" customFormat="1" ht="65.099999999999994" customHeight="1" x14ac:dyDescent="0.2">
      <c r="B73" s="26">
        <v>68</v>
      </c>
      <c r="C73" s="21" t="s">
        <v>77</v>
      </c>
      <c r="D73" s="22" t="s">
        <v>270</v>
      </c>
      <c r="E73" s="22" t="s">
        <v>239</v>
      </c>
      <c r="F73" s="22" t="s">
        <v>381</v>
      </c>
      <c r="G73" s="22" t="s">
        <v>146</v>
      </c>
      <c r="H73" s="21">
        <v>50</v>
      </c>
      <c r="I73" s="27">
        <v>0</v>
      </c>
      <c r="J73" s="27">
        <f t="shared" si="1"/>
        <v>0</v>
      </c>
    </row>
    <row r="74" spans="2:11" s="15" customFormat="1" ht="65.099999999999994" customHeight="1" x14ac:dyDescent="0.2">
      <c r="B74" s="26">
        <v>69</v>
      </c>
      <c r="C74" s="21" t="s">
        <v>78</v>
      </c>
      <c r="D74" s="21" t="s">
        <v>235</v>
      </c>
      <c r="E74" s="21" t="s">
        <v>239</v>
      </c>
      <c r="F74" s="22" t="s">
        <v>381</v>
      </c>
      <c r="G74" s="22" t="s">
        <v>146</v>
      </c>
      <c r="H74" s="21">
        <v>70</v>
      </c>
      <c r="I74" s="27">
        <v>0</v>
      </c>
      <c r="J74" s="27">
        <f t="shared" si="1"/>
        <v>0</v>
      </c>
    </row>
    <row r="75" spans="2:11" s="15" customFormat="1" ht="65.099999999999994" customHeight="1" x14ac:dyDescent="0.2">
      <c r="B75" s="26">
        <v>70</v>
      </c>
      <c r="C75" s="21" t="s">
        <v>79</v>
      </c>
      <c r="D75" s="21" t="s">
        <v>236</v>
      </c>
      <c r="E75" s="21" t="s">
        <v>239</v>
      </c>
      <c r="F75" s="22" t="s">
        <v>381</v>
      </c>
      <c r="G75" s="22" t="s">
        <v>146</v>
      </c>
      <c r="H75" s="21">
        <v>70</v>
      </c>
      <c r="I75" s="27">
        <v>0</v>
      </c>
      <c r="J75" s="27">
        <f t="shared" si="1"/>
        <v>0</v>
      </c>
    </row>
    <row r="76" spans="2:11" s="15" customFormat="1" ht="65.099999999999994" customHeight="1" x14ac:dyDescent="0.2">
      <c r="B76" s="26">
        <v>71</v>
      </c>
      <c r="C76" s="21" t="s">
        <v>80</v>
      </c>
      <c r="D76" s="21" t="s">
        <v>269</v>
      </c>
      <c r="E76" s="21" t="s">
        <v>240</v>
      </c>
      <c r="F76" s="22" t="s">
        <v>381</v>
      </c>
      <c r="G76" s="22" t="s">
        <v>146</v>
      </c>
      <c r="H76" s="21">
        <v>50</v>
      </c>
      <c r="I76" s="27">
        <v>0</v>
      </c>
      <c r="J76" s="27">
        <f t="shared" si="1"/>
        <v>0</v>
      </c>
    </row>
    <row r="77" spans="2:11" s="15" customFormat="1" ht="65.099999999999994" customHeight="1" x14ac:dyDescent="0.2">
      <c r="B77" s="26">
        <v>72</v>
      </c>
      <c r="C77" s="21" t="s">
        <v>81</v>
      </c>
      <c r="D77" s="21" t="s">
        <v>182</v>
      </c>
      <c r="E77" s="21" t="s">
        <v>239</v>
      </c>
      <c r="F77" s="22" t="s">
        <v>381</v>
      </c>
      <c r="G77" s="22" t="s">
        <v>146</v>
      </c>
      <c r="H77" s="21">
        <v>40</v>
      </c>
      <c r="I77" s="27">
        <v>0</v>
      </c>
      <c r="J77" s="27">
        <f t="shared" si="1"/>
        <v>0</v>
      </c>
    </row>
    <row r="78" spans="2:11" s="15" customFormat="1" ht="65.099999999999994" customHeight="1" x14ac:dyDescent="0.2">
      <c r="B78" s="26">
        <v>73</v>
      </c>
      <c r="C78" s="21" t="s">
        <v>82</v>
      </c>
      <c r="D78" s="20" t="s">
        <v>183</v>
      </c>
      <c r="E78" s="20" t="s">
        <v>239</v>
      </c>
      <c r="F78" s="22" t="s">
        <v>381</v>
      </c>
      <c r="G78" s="22" t="s">
        <v>146</v>
      </c>
      <c r="H78" s="22">
        <v>55</v>
      </c>
      <c r="I78" s="27">
        <v>0</v>
      </c>
      <c r="J78" s="27">
        <f t="shared" si="1"/>
        <v>0</v>
      </c>
    </row>
    <row r="79" spans="2:11" s="15" customFormat="1" ht="65.099999999999994" customHeight="1" x14ac:dyDescent="0.2">
      <c r="B79" s="26">
        <v>74</v>
      </c>
      <c r="C79" s="21" t="s">
        <v>195</v>
      </c>
      <c r="D79" s="20" t="s">
        <v>260</v>
      </c>
      <c r="E79" s="20" t="s">
        <v>239</v>
      </c>
      <c r="F79" s="22" t="s">
        <v>381</v>
      </c>
      <c r="G79" s="22" t="s">
        <v>146</v>
      </c>
      <c r="H79" s="22">
        <v>30</v>
      </c>
      <c r="I79" s="27">
        <v>0</v>
      </c>
      <c r="J79" s="27">
        <f t="shared" si="1"/>
        <v>0</v>
      </c>
    </row>
    <row r="80" spans="2:11" s="15" customFormat="1" ht="65.099999999999994" customHeight="1" x14ac:dyDescent="0.25">
      <c r="B80" s="26">
        <v>75</v>
      </c>
      <c r="C80" s="21" t="s">
        <v>83</v>
      </c>
      <c r="D80" s="20" t="s">
        <v>130</v>
      </c>
      <c r="E80" s="20" t="s">
        <v>239</v>
      </c>
      <c r="F80" s="22" t="s">
        <v>381</v>
      </c>
      <c r="G80" s="22" t="s">
        <v>146</v>
      </c>
      <c r="H80" s="22">
        <v>20</v>
      </c>
      <c r="I80" s="27">
        <v>0</v>
      </c>
      <c r="J80" s="27">
        <f t="shared" si="1"/>
        <v>0</v>
      </c>
      <c r="K80" s="33"/>
    </row>
    <row r="81" spans="2:11" s="15" customFormat="1" ht="65.099999999999994" customHeight="1" x14ac:dyDescent="0.2">
      <c r="B81" s="26">
        <v>76</v>
      </c>
      <c r="C81" s="21" t="s">
        <v>158</v>
      </c>
      <c r="D81" s="20" t="s">
        <v>237</v>
      </c>
      <c r="E81" s="20" t="s">
        <v>239</v>
      </c>
      <c r="F81" s="22" t="s">
        <v>381</v>
      </c>
      <c r="G81" s="22" t="s">
        <v>146</v>
      </c>
      <c r="H81" s="22">
        <v>110</v>
      </c>
      <c r="I81" s="27">
        <v>0</v>
      </c>
      <c r="J81" s="27">
        <f t="shared" si="1"/>
        <v>0</v>
      </c>
    </row>
    <row r="82" spans="2:11" s="15" customFormat="1" ht="65.099999999999994" customHeight="1" x14ac:dyDescent="0.25">
      <c r="B82" s="26">
        <v>77</v>
      </c>
      <c r="C82" s="21" t="s">
        <v>84</v>
      </c>
      <c r="D82" s="20" t="s">
        <v>85</v>
      </c>
      <c r="E82" s="20" t="s">
        <v>239</v>
      </c>
      <c r="F82" s="22" t="s">
        <v>381</v>
      </c>
      <c r="G82" s="22" t="s">
        <v>146</v>
      </c>
      <c r="H82" s="21">
        <v>40</v>
      </c>
      <c r="I82" s="27">
        <v>0</v>
      </c>
      <c r="J82" s="27">
        <f t="shared" si="1"/>
        <v>0</v>
      </c>
      <c r="K82" s="33"/>
    </row>
    <row r="83" spans="2:11" s="15" customFormat="1" ht="65.099999999999994" customHeight="1" x14ac:dyDescent="0.2">
      <c r="B83" s="26">
        <v>78</v>
      </c>
      <c r="C83" s="21" t="s">
        <v>86</v>
      </c>
      <c r="D83" s="20" t="s">
        <v>87</v>
      </c>
      <c r="E83" s="20" t="s">
        <v>239</v>
      </c>
      <c r="F83" s="22" t="s">
        <v>381</v>
      </c>
      <c r="G83" s="22" t="s">
        <v>146</v>
      </c>
      <c r="H83" s="21">
        <v>30</v>
      </c>
      <c r="I83" s="27">
        <v>0</v>
      </c>
      <c r="J83" s="27">
        <f t="shared" si="1"/>
        <v>0</v>
      </c>
    </row>
    <row r="84" spans="2:11" s="15" customFormat="1" ht="65.099999999999994" customHeight="1" x14ac:dyDescent="0.2">
      <c r="B84" s="26">
        <v>79</v>
      </c>
      <c r="C84" s="21" t="s">
        <v>88</v>
      </c>
      <c r="D84" s="20" t="s">
        <v>253</v>
      </c>
      <c r="E84" s="20" t="s">
        <v>239</v>
      </c>
      <c r="F84" s="22" t="s">
        <v>381</v>
      </c>
      <c r="G84" s="22" t="s">
        <v>146</v>
      </c>
      <c r="H84" s="21">
        <v>30</v>
      </c>
      <c r="I84" s="27">
        <v>0</v>
      </c>
      <c r="J84" s="27">
        <f t="shared" si="1"/>
        <v>0</v>
      </c>
    </row>
    <row r="85" spans="2:11" s="15" customFormat="1" ht="65.099999999999994" customHeight="1" x14ac:dyDescent="0.2">
      <c r="B85" s="26">
        <v>80</v>
      </c>
      <c r="C85" s="21" t="s">
        <v>89</v>
      </c>
      <c r="D85" s="20" t="s">
        <v>184</v>
      </c>
      <c r="E85" s="20" t="s">
        <v>239</v>
      </c>
      <c r="F85" s="22" t="s">
        <v>381</v>
      </c>
      <c r="G85" s="22" t="s">
        <v>146</v>
      </c>
      <c r="H85" s="21">
        <v>60</v>
      </c>
      <c r="I85" s="27">
        <v>0</v>
      </c>
      <c r="J85" s="27">
        <f t="shared" si="1"/>
        <v>0</v>
      </c>
    </row>
    <row r="86" spans="2:11" s="15" customFormat="1" ht="65.099999999999994" customHeight="1" x14ac:dyDescent="0.2">
      <c r="B86" s="26">
        <v>81</v>
      </c>
      <c r="C86" s="21" t="s">
        <v>90</v>
      </c>
      <c r="D86" s="20" t="s">
        <v>91</v>
      </c>
      <c r="E86" s="20" t="s">
        <v>239</v>
      </c>
      <c r="F86" s="22" t="s">
        <v>381</v>
      </c>
      <c r="G86" s="22" t="s">
        <v>146</v>
      </c>
      <c r="H86" s="21">
        <v>110</v>
      </c>
      <c r="I86" s="27">
        <v>0</v>
      </c>
      <c r="J86" s="27">
        <f t="shared" si="1"/>
        <v>0</v>
      </c>
    </row>
    <row r="87" spans="2:11" s="15" customFormat="1" ht="65.099999999999994" customHeight="1" x14ac:dyDescent="0.2">
      <c r="B87" s="26">
        <v>82</v>
      </c>
      <c r="C87" s="21" t="s">
        <v>92</v>
      </c>
      <c r="D87" s="20" t="s">
        <v>93</v>
      </c>
      <c r="E87" s="20" t="s">
        <v>239</v>
      </c>
      <c r="F87" s="22" t="s">
        <v>381</v>
      </c>
      <c r="G87" s="22" t="s">
        <v>146</v>
      </c>
      <c r="H87" s="21">
        <v>30</v>
      </c>
      <c r="I87" s="27">
        <v>0</v>
      </c>
      <c r="J87" s="27">
        <f t="shared" si="1"/>
        <v>0</v>
      </c>
    </row>
    <row r="88" spans="2:11" s="15" customFormat="1" ht="65.099999999999994" customHeight="1" x14ac:dyDescent="0.2">
      <c r="B88" s="26">
        <v>83</v>
      </c>
      <c r="C88" s="21" t="s">
        <v>159</v>
      </c>
      <c r="D88" s="20" t="s">
        <v>160</v>
      </c>
      <c r="E88" s="20" t="s">
        <v>239</v>
      </c>
      <c r="F88" s="22" t="s">
        <v>381</v>
      </c>
      <c r="G88" s="22" t="s">
        <v>146</v>
      </c>
      <c r="H88" s="21">
        <v>50</v>
      </c>
      <c r="I88" s="27">
        <v>0</v>
      </c>
      <c r="J88" s="27">
        <f t="shared" si="1"/>
        <v>0</v>
      </c>
    </row>
    <row r="89" spans="2:11" s="15" customFormat="1" ht="65.099999999999994" customHeight="1" x14ac:dyDescent="0.25">
      <c r="B89" s="26">
        <v>84</v>
      </c>
      <c r="C89" s="21" t="s">
        <v>94</v>
      </c>
      <c r="D89" s="20" t="s">
        <v>95</v>
      </c>
      <c r="E89" s="20" t="s">
        <v>239</v>
      </c>
      <c r="F89" s="22" t="s">
        <v>381</v>
      </c>
      <c r="G89" s="22" t="s">
        <v>146</v>
      </c>
      <c r="H89" s="21">
        <v>40</v>
      </c>
      <c r="I89" s="27">
        <v>0</v>
      </c>
      <c r="J89" s="27">
        <f t="shared" si="1"/>
        <v>0</v>
      </c>
      <c r="K89" s="33"/>
    </row>
    <row r="90" spans="2:11" s="15" customFormat="1" ht="65.099999999999994" customHeight="1" x14ac:dyDescent="0.2">
      <c r="B90" s="26">
        <v>85</v>
      </c>
      <c r="C90" s="21" t="s">
        <v>96</v>
      </c>
      <c r="D90" s="20" t="s">
        <v>97</v>
      </c>
      <c r="E90" s="20" t="s">
        <v>239</v>
      </c>
      <c r="F90" s="22" t="s">
        <v>381</v>
      </c>
      <c r="G90" s="22" t="s">
        <v>146</v>
      </c>
      <c r="H90" s="21">
        <v>50</v>
      </c>
      <c r="I90" s="27">
        <v>0</v>
      </c>
      <c r="J90" s="27">
        <f t="shared" si="1"/>
        <v>0</v>
      </c>
    </row>
    <row r="91" spans="2:11" s="15" customFormat="1" ht="65.099999999999994" customHeight="1" x14ac:dyDescent="0.2">
      <c r="B91" s="26">
        <v>86</v>
      </c>
      <c r="C91" s="21" t="s">
        <v>99</v>
      </c>
      <c r="D91" s="20" t="s">
        <v>185</v>
      </c>
      <c r="E91" s="20" t="s">
        <v>239</v>
      </c>
      <c r="F91" s="22" t="s">
        <v>381</v>
      </c>
      <c r="G91" s="22" t="s">
        <v>146</v>
      </c>
      <c r="H91" s="21">
        <v>70</v>
      </c>
      <c r="I91" s="27">
        <v>0</v>
      </c>
      <c r="J91" s="27">
        <f t="shared" si="1"/>
        <v>0</v>
      </c>
    </row>
    <row r="92" spans="2:11" s="15" customFormat="1" ht="65.099999999999994" customHeight="1" x14ac:dyDescent="0.2">
      <c r="B92" s="26">
        <v>87</v>
      </c>
      <c r="C92" s="21" t="s">
        <v>100</v>
      </c>
      <c r="D92" s="20" t="s">
        <v>254</v>
      </c>
      <c r="E92" s="20" t="s">
        <v>241</v>
      </c>
      <c r="F92" s="22" t="s">
        <v>381</v>
      </c>
      <c r="G92" s="22" t="s">
        <v>146</v>
      </c>
      <c r="H92" s="21">
        <v>90</v>
      </c>
      <c r="I92" s="27">
        <v>0</v>
      </c>
      <c r="J92" s="27">
        <f t="shared" si="1"/>
        <v>0</v>
      </c>
    </row>
    <row r="93" spans="2:11" s="15" customFormat="1" ht="65.099999999999994" customHeight="1" x14ac:dyDescent="0.25">
      <c r="B93" s="26">
        <v>88</v>
      </c>
      <c r="C93" s="21" t="s">
        <v>101</v>
      </c>
      <c r="D93" s="20" t="s">
        <v>268</v>
      </c>
      <c r="E93" s="20" t="s">
        <v>240</v>
      </c>
      <c r="F93" s="22" t="s">
        <v>381</v>
      </c>
      <c r="G93" s="22" t="s">
        <v>146</v>
      </c>
      <c r="H93" s="21">
        <v>30</v>
      </c>
      <c r="I93" s="27">
        <v>0</v>
      </c>
      <c r="J93" s="27">
        <f t="shared" si="1"/>
        <v>0</v>
      </c>
      <c r="K93" s="33"/>
    </row>
    <row r="94" spans="2:11" s="15" customFormat="1" ht="65.099999999999994" customHeight="1" x14ac:dyDescent="0.2">
      <c r="B94" s="26">
        <v>89</v>
      </c>
      <c r="C94" s="21" t="s">
        <v>102</v>
      </c>
      <c r="D94" s="20" t="s">
        <v>267</v>
      </c>
      <c r="E94" s="20" t="s">
        <v>240</v>
      </c>
      <c r="F94" s="22" t="s">
        <v>381</v>
      </c>
      <c r="G94" s="22" t="s">
        <v>146</v>
      </c>
      <c r="H94" s="21">
        <v>10</v>
      </c>
      <c r="I94" s="27">
        <v>0</v>
      </c>
      <c r="J94" s="27">
        <f t="shared" si="1"/>
        <v>0</v>
      </c>
    </row>
    <row r="95" spans="2:11" s="15" customFormat="1" ht="65.099999999999994" customHeight="1" x14ac:dyDescent="0.2">
      <c r="B95" s="26">
        <v>90</v>
      </c>
      <c r="C95" s="21" t="s">
        <v>103</v>
      </c>
      <c r="D95" s="20" t="s">
        <v>255</v>
      </c>
      <c r="E95" s="20" t="s">
        <v>240</v>
      </c>
      <c r="F95" s="22" t="s">
        <v>381</v>
      </c>
      <c r="G95" s="22" t="s">
        <v>146</v>
      </c>
      <c r="H95" s="22">
        <v>50</v>
      </c>
      <c r="I95" s="27">
        <v>0</v>
      </c>
      <c r="J95" s="27">
        <f t="shared" si="1"/>
        <v>0</v>
      </c>
    </row>
    <row r="96" spans="2:11" s="15" customFormat="1" ht="65.099999999999994" customHeight="1" x14ac:dyDescent="0.2">
      <c r="B96" s="26">
        <v>91</v>
      </c>
      <c r="C96" s="21" t="s">
        <v>104</v>
      </c>
      <c r="D96" s="21" t="s">
        <v>105</v>
      </c>
      <c r="E96" s="21" t="s">
        <v>241</v>
      </c>
      <c r="F96" s="22" t="s">
        <v>381</v>
      </c>
      <c r="G96" s="22" t="s">
        <v>146</v>
      </c>
      <c r="H96" s="21">
        <v>40</v>
      </c>
      <c r="I96" s="27">
        <v>0</v>
      </c>
      <c r="J96" s="27">
        <f t="shared" si="1"/>
        <v>0</v>
      </c>
    </row>
    <row r="97" spans="2:11" s="15" customFormat="1" ht="65.099999999999994" customHeight="1" x14ac:dyDescent="0.2">
      <c r="B97" s="26">
        <v>92</v>
      </c>
      <c r="C97" s="21" t="s">
        <v>106</v>
      </c>
      <c r="D97" s="20" t="s">
        <v>256</v>
      </c>
      <c r="E97" s="20" t="s">
        <v>239</v>
      </c>
      <c r="F97" s="22" t="s">
        <v>381</v>
      </c>
      <c r="G97" s="22" t="s">
        <v>146</v>
      </c>
      <c r="H97" s="21">
        <v>50</v>
      </c>
      <c r="I97" s="27">
        <v>0</v>
      </c>
      <c r="J97" s="27">
        <f t="shared" si="1"/>
        <v>0</v>
      </c>
    </row>
    <row r="98" spans="2:11" s="15" customFormat="1" ht="65.099999999999994" customHeight="1" x14ac:dyDescent="0.2">
      <c r="B98" s="26">
        <v>93</v>
      </c>
      <c r="C98" s="21" t="s">
        <v>196</v>
      </c>
      <c r="D98" s="20" t="s">
        <v>197</v>
      </c>
      <c r="E98" s="20" t="s">
        <v>239</v>
      </c>
      <c r="F98" s="22" t="s">
        <v>381</v>
      </c>
      <c r="G98" s="22" t="s">
        <v>146</v>
      </c>
      <c r="H98" s="21">
        <v>20</v>
      </c>
      <c r="I98" s="27">
        <v>0</v>
      </c>
      <c r="J98" s="27">
        <f t="shared" si="1"/>
        <v>0</v>
      </c>
    </row>
    <row r="99" spans="2:11" s="15" customFormat="1" ht="65.099999999999994" customHeight="1" x14ac:dyDescent="0.2">
      <c r="B99" s="26">
        <v>94</v>
      </c>
      <c r="C99" s="21" t="s">
        <v>107</v>
      </c>
      <c r="D99" s="21" t="s">
        <v>257</v>
      </c>
      <c r="E99" s="21" t="s">
        <v>239</v>
      </c>
      <c r="F99" s="22" t="s">
        <v>381</v>
      </c>
      <c r="G99" s="22" t="s">
        <v>146</v>
      </c>
      <c r="H99" s="21">
        <v>10</v>
      </c>
      <c r="I99" s="27">
        <v>0</v>
      </c>
      <c r="J99" s="27">
        <f t="shared" si="1"/>
        <v>0</v>
      </c>
    </row>
    <row r="100" spans="2:11" s="15" customFormat="1" ht="65.099999999999994" customHeight="1" x14ac:dyDescent="0.2">
      <c r="B100" s="26">
        <v>95</v>
      </c>
      <c r="C100" s="21" t="s">
        <v>108</v>
      </c>
      <c r="D100" s="21" t="s">
        <v>266</v>
      </c>
      <c r="E100" s="21" t="s">
        <v>239</v>
      </c>
      <c r="F100" s="22" t="s">
        <v>381</v>
      </c>
      <c r="G100" s="22" t="s">
        <v>146</v>
      </c>
      <c r="H100" s="21">
        <v>120</v>
      </c>
      <c r="I100" s="27">
        <v>0</v>
      </c>
      <c r="J100" s="27">
        <f t="shared" si="1"/>
        <v>0</v>
      </c>
    </row>
    <row r="101" spans="2:11" s="15" customFormat="1" ht="65.099999999999994" customHeight="1" x14ac:dyDescent="0.2">
      <c r="B101" s="26">
        <v>96</v>
      </c>
      <c r="C101" s="21" t="s">
        <v>109</v>
      </c>
      <c r="D101" s="21" t="s">
        <v>110</v>
      </c>
      <c r="E101" s="21" t="s">
        <v>239</v>
      </c>
      <c r="F101" s="22" t="s">
        <v>381</v>
      </c>
      <c r="G101" s="22" t="s">
        <v>146</v>
      </c>
      <c r="H101" s="21">
        <v>50</v>
      </c>
      <c r="I101" s="27">
        <v>0</v>
      </c>
      <c r="J101" s="27">
        <f t="shared" si="1"/>
        <v>0</v>
      </c>
    </row>
    <row r="102" spans="2:11" s="15" customFormat="1" ht="65.099999999999994" customHeight="1" x14ac:dyDescent="0.2">
      <c r="B102" s="26">
        <v>97</v>
      </c>
      <c r="C102" s="21" t="s">
        <v>111</v>
      </c>
      <c r="D102" s="21" t="s">
        <v>265</v>
      </c>
      <c r="E102" s="21" t="s">
        <v>239</v>
      </c>
      <c r="F102" s="22" t="s">
        <v>381</v>
      </c>
      <c r="G102" s="22" t="s">
        <v>146</v>
      </c>
      <c r="H102" s="21">
        <v>30</v>
      </c>
      <c r="I102" s="27">
        <v>0</v>
      </c>
      <c r="J102" s="27">
        <f t="shared" si="1"/>
        <v>0</v>
      </c>
    </row>
    <row r="103" spans="2:11" s="15" customFormat="1" ht="65.099999999999994" customHeight="1" x14ac:dyDescent="0.2">
      <c r="B103" s="26">
        <v>98</v>
      </c>
      <c r="C103" s="21" t="s">
        <v>112</v>
      </c>
      <c r="D103" s="21" t="s">
        <v>258</v>
      </c>
      <c r="E103" s="21" t="s">
        <v>239</v>
      </c>
      <c r="F103" s="22" t="s">
        <v>381</v>
      </c>
      <c r="G103" s="22" t="s">
        <v>146</v>
      </c>
      <c r="H103" s="21">
        <v>40</v>
      </c>
      <c r="I103" s="27">
        <v>0</v>
      </c>
      <c r="J103" s="27">
        <f t="shared" si="1"/>
        <v>0</v>
      </c>
    </row>
    <row r="104" spans="2:11" s="15" customFormat="1" ht="65.099999999999994" customHeight="1" x14ac:dyDescent="0.2">
      <c r="B104" s="26">
        <v>99</v>
      </c>
      <c r="C104" s="21" t="s">
        <v>113</v>
      </c>
      <c r="D104" s="21" t="s">
        <v>114</v>
      </c>
      <c r="E104" s="21" t="s">
        <v>239</v>
      </c>
      <c r="F104" s="22" t="s">
        <v>381</v>
      </c>
      <c r="G104" s="22" t="s">
        <v>146</v>
      </c>
      <c r="H104" s="21">
        <v>250</v>
      </c>
      <c r="I104" s="27">
        <v>0</v>
      </c>
      <c r="J104" s="27">
        <f t="shared" si="1"/>
        <v>0</v>
      </c>
    </row>
    <row r="105" spans="2:11" s="15" customFormat="1" ht="65.099999999999994" customHeight="1" x14ac:dyDescent="0.2">
      <c r="B105" s="26">
        <v>100</v>
      </c>
      <c r="C105" s="21" t="s">
        <v>115</v>
      </c>
      <c r="D105" s="21" t="s">
        <v>264</v>
      </c>
      <c r="E105" s="21" t="s">
        <v>239</v>
      </c>
      <c r="F105" s="22" t="s">
        <v>381</v>
      </c>
      <c r="G105" s="22" t="s">
        <v>146</v>
      </c>
      <c r="H105" s="21">
        <v>60</v>
      </c>
      <c r="I105" s="27">
        <v>0</v>
      </c>
      <c r="J105" s="27">
        <f t="shared" si="1"/>
        <v>0</v>
      </c>
    </row>
    <row r="106" spans="2:11" s="15" customFormat="1" ht="65.099999999999994" customHeight="1" x14ac:dyDescent="0.2">
      <c r="B106" s="26">
        <v>101</v>
      </c>
      <c r="C106" s="21" t="s">
        <v>116</v>
      </c>
      <c r="D106" s="21" t="s">
        <v>259</v>
      </c>
      <c r="E106" s="21" t="s">
        <v>241</v>
      </c>
      <c r="F106" s="22" t="s">
        <v>381</v>
      </c>
      <c r="G106" s="22" t="s">
        <v>146</v>
      </c>
      <c r="H106" s="21">
        <v>110</v>
      </c>
      <c r="I106" s="27">
        <v>0</v>
      </c>
      <c r="J106" s="27">
        <f t="shared" si="1"/>
        <v>0</v>
      </c>
    </row>
    <row r="107" spans="2:11" s="15" customFormat="1" ht="65.099999999999994" customHeight="1" x14ac:dyDescent="0.2">
      <c r="B107" s="26">
        <v>102</v>
      </c>
      <c r="C107" s="21" t="s">
        <v>117</v>
      </c>
      <c r="D107" s="21" t="s">
        <v>118</v>
      </c>
      <c r="E107" s="21" t="s">
        <v>239</v>
      </c>
      <c r="F107" s="22" t="s">
        <v>381</v>
      </c>
      <c r="G107" s="22" t="s">
        <v>146</v>
      </c>
      <c r="H107" s="21">
        <v>20</v>
      </c>
      <c r="I107" s="27">
        <v>0</v>
      </c>
      <c r="J107" s="27">
        <f t="shared" si="1"/>
        <v>0</v>
      </c>
    </row>
    <row r="108" spans="2:11" s="15" customFormat="1" ht="65.099999999999994" customHeight="1" x14ac:dyDescent="0.2">
      <c r="B108" s="26">
        <v>103</v>
      </c>
      <c r="C108" s="22" t="s">
        <v>119</v>
      </c>
      <c r="D108" s="21" t="s">
        <v>263</v>
      </c>
      <c r="E108" s="21" t="s">
        <v>239</v>
      </c>
      <c r="F108" s="22" t="s">
        <v>381</v>
      </c>
      <c r="G108" s="22" t="s">
        <v>146</v>
      </c>
      <c r="H108" s="21">
        <v>900</v>
      </c>
      <c r="I108" s="27">
        <v>0</v>
      </c>
      <c r="J108" s="27">
        <f t="shared" si="1"/>
        <v>0</v>
      </c>
    </row>
    <row r="109" spans="2:11" s="15" customFormat="1" ht="65.099999999999994" customHeight="1" x14ac:dyDescent="0.2">
      <c r="B109" s="26">
        <v>104</v>
      </c>
      <c r="C109" s="22" t="s">
        <v>120</v>
      </c>
      <c r="D109" s="21" t="s">
        <v>262</v>
      </c>
      <c r="E109" s="21" t="s">
        <v>239</v>
      </c>
      <c r="F109" s="22" t="s">
        <v>381</v>
      </c>
      <c r="G109" s="22" t="s">
        <v>146</v>
      </c>
      <c r="H109" s="21">
        <v>870</v>
      </c>
      <c r="I109" s="27">
        <v>0</v>
      </c>
      <c r="J109" s="27">
        <f t="shared" si="1"/>
        <v>0</v>
      </c>
    </row>
    <row r="110" spans="2:11" s="34" customFormat="1" ht="65.099999999999994" customHeight="1" x14ac:dyDescent="0.25">
      <c r="B110" s="26">
        <v>105</v>
      </c>
      <c r="C110" s="22" t="s">
        <v>121</v>
      </c>
      <c r="D110" s="22" t="s">
        <v>131</v>
      </c>
      <c r="E110" s="22" t="s">
        <v>239</v>
      </c>
      <c r="F110" s="22" t="s">
        <v>381</v>
      </c>
      <c r="G110" s="22" t="s">
        <v>146</v>
      </c>
      <c r="H110" s="21">
        <v>20</v>
      </c>
      <c r="I110" s="27">
        <v>0</v>
      </c>
      <c r="J110" s="27">
        <f t="shared" si="1"/>
        <v>0</v>
      </c>
      <c r="K110" s="33"/>
    </row>
    <row r="111" spans="2:11" s="15" customFormat="1" ht="65.099999999999994" customHeight="1" x14ac:dyDescent="0.2">
      <c r="B111" s="26">
        <v>106</v>
      </c>
      <c r="C111" s="22" t="s">
        <v>122</v>
      </c>
      <c r="D111" s="22" t="s">
        <v>123</v>
      </c>
      <c r="E111" s="22" t="s">
        <v>239</v>
      </c>
      <c r="F111" s="22" t="s">
        <v>381</v>
      </c>
      <c r="G111" s="22" t="s">
        <v>146</v>
      </c>
      <c r="H111" s="21">
        <v>40</v>
      </c>
      <c r="I111" s="27">
        <v>0</v>
      </c>
      <c r="J111" s="27">
        <f t="shared" si="1"/>
        <v>0</v>
      </c>
    </row>
    <row r="112" spans="2:11" s="15" customFormat="1" ht="65.099999999999994" customHeight="1" x14ac:dyDescent="0.2">
      <c r="B112" s="26">
        <v>107</v>
      </c>
      <c r="C112" s="22" t="s">
        <v>126</v>
      </c>
      <c r="D112" s="22" t="s">
        <v>261</v>
      </c>
      <c r="E112" s="22" t="s">
        <v>239</v>
      </c>
      <c r="F112" s="22" t="s">
        <v>381</v>
      </c>
      <c r="G112" s="22" t="s">
        <v>146</v>
      </c>
      <c r="H112" s="21">
        <v>70</v>
      </c>
      <c r="I112" s="27">
        <v>0</v>
      </c>
      <c r="J112" s="27">
        <f t="shared" si="1"/>
        <v>0</v>
      </c>
    </row>
    <row r="113" spans="2:10" s="15" customFormat="1" ht="65.099999999999994" customHeight="1" x14ac:dyDescent="0.2">
      <c r="B113" s="26">
        <v>108</v>
      </c>
      <c r="C113" s="22" t="s">
        <v>127</v>
      </c>
      <c r="D113" s="22" t="s">
        <v>128</v>
      </c>
      <c r="E113" s="22" t="s">
        <v>239</v>
      </c>
      <c r="F113" s="22" t="s">
        <v>381</v>
      </c>
      <c r="G113" s="22" t="s">
        <v>146</v>
      </c>
      <c r="H113" s="21">
        <v>10</v>
      </c>
      <c r="I113" s="27">
        <v>0</v>
      </c>
      <c r="J113" s="27">
        <f t="shared" si="1"/>
        <v>0</v>
      </c>
    </row>
    <row r="114" spans="2:10" s="15" customFormat="1" ht="65.099999999999994" customHeight="1" x14ac:dyDescent="0.2">
      <c r="B114" s="26">
        <v>109</v>
      </c>
      <c r="C114" s="22" t="s">
        <v>129</v>
      </c>
      <c r="D114" s="21" t="s">
        <v>257</v>
      </c>
      <c r="E114" s="22" t="s">
        <v>239</v>
      </c>
      <c r="F114" s="22" t="s">
        <v>381</v>
      </c>
      <c r="G114" s="22" t="s">
        <v>146</v>
      </c>
      <c r="H114" s="21">
        <v>10</v>
      </c>
      <c r="I114" s="27">
        <v>0</v>
      </c>
      <c r="J114" s="27">
        <f t="shared" si="1"/>
        <v>0</v>
      </c>
    </row>
    <row r="115" spans="2:10" ht="30" customHeight="1" x14ac:dyDescent="0.25">
      <c r="B115" s="259" t="s">
        <v>147</v>
      </c>
      <c r="C115" s="259"/>
      <c r="D115" s="259"/>
      <c r="E115" s="259"/>
      <c r="F115" s="259"/>
      <c r="G115" s="259"/>
      <c r="H115" s="259"/>
      <c r="I115" s="259"/>
      <c r="J115" s="13">
        <f>SUM(J6:J114)</f>
        <v>0</v>
      </c>
    </row>
    <row r="118" spans="2:10" ht="34.9" customHeight="1" x14ac:dyDescent="0.25">
      <c r="B118" s="142" t="s">
        <v>152</v>
      </c>
      <c r="C118" s="143"/>
      <c r="D118" s="143"/>
      <c r="E118" s="143"/>
      <c r="F118" s="143"/>
      <c r="G118" s="143"/>
      <c r="H118" s="143"/>
      <c r="I118" s="144"/>
    </row>
    <row r="119" spans="2:10" ht="19.899999999999999" customHeight="1" x14ac:dyDescent="0.25">
      <c r="B119" s="136" t="s">
        <v>0</v>
      </c>
      <c r="C119" s="135" t="s">
        <v>150</v>
      </c>
      <c r="D119" s="136" t="s">
        <v>141</v>
      </c>
      <c r="E119" s="135" t="s">
        <v>1</v>
      </c>
      <c r="F119" s="135" t="s">
        <v>151</v>
      </c>
      <c r="G119" s="135"/>
      <c r="H119" s="135" t="s">
        <v>154</v>
      </c>
      <c r="I119" s="135"/>
    </row>
    <row r="120" spans="2:10" ht="19.899999999999999" customHeight="1" x14ac:dyDescent="0.25">
      <c r="B120" s="137"/>
      <c r="C120" s="135"/>
      <c r="D120" s="136"/>
      <c r="E120" s="148"/>
      <c r="F120" s="135"/>
      <c r="G120" s="135"/>
      <c r="H120" s="135"/>
      <c r="I120" s="135"/>
    </row>
    <row r="121" spans="2:10" ht="25.15" customHeight="1" x14ac:dyDescent="0.25">
      <c r="B121" s="5" t="s">
        <v>3</v>
      </c>
      <c r="C121" s="6" t="s">
        <v>277</v>
      </c>
      <c r="D121" s="1" t="s">
        <v>155</v>
      </c>
      <c r="E121" s="7">
        <f>SUM(H6:H114)</f>
        <v>9185</v>
      </c>
      <c r="F121" s="257">
        <f>J115</f>
        <v>0</v>
      </c>
      <c r="G121" s="257"/>
      <c r="H121" s="138">
        <f t="shared" ref="H121:H126" si="2">SUM(F121*G121)</f>
        <v>0</v>
      </c>
      <c r="I121" s="138"/>
    </row>
    <row r="122" spans="2:10" ht="25.15" customHeight="1" x14ac:dyDescent="0.25">
      <c r="B122" s="5" t="s">
        <v>4</v>
      </c>
      <c r="C122" s="6" t="s">
        <v>278</v>
      </c>
      <c r="D122" s="1" t="s">
        <v>155</v>
      </c>
      <c r="E122" s="7">
        <f>SUM(H6:H114)</f>
        <v>9185</v>
      </c>
      <c r="F122" s="257">
        <f t="shared" ref="F122:F126" si="3">J116</f>
        <v>0</v>
      </c>
      <c r="G122" s="257"/>
      <c r="H122" s="138">
        <f t="shared" si="2"/>
        <v>0</v>
      </c>
      <c r="I122" s="138"/>
    </row>
    <row r="123" spans="2:10" ht="25.15" customHeight="1" x14ac:dyDescent="0.25">
      <c r="B123" s="5" t="s">
        <v>5</v>
      </c>
      <c r="C123" s="6" t="s">
        <v>279</v>
      </c>
      <c r="D123" s="1" t="s">
        <v>155</v>
      </c>
      <c r="E123" s="7">
        <f>SUM(H6:H114)</f>
        <v>9185</v>
      </c>
      <c r="F123" s="257">
        <f t="shared" si="3"/>
        <v>0</v>
      </c>
      <c r="G123" s="257"/>
      <c r="H123" s="138">
        <f t="shared" si="2"/>
        <v>0</v>
      </c>
      <c r="I123" s="138"/>
    </row>
    <row r="124" spans="2:10" ht="25.15" customHeight="1" x14ac:dyDescent="0.25">
      <c r="B124" s="5" t="s">
        <v>192</v>
      </c>
      <c r="C124" s="6" t="s">
        <v>390</v>
      </c>
      <c r="D124" s="1" t="s">
        <v>155</v>
      </c>
      <c r="E124" s="7">
        <f>SUM(H6:H114)</f>
        <v>9185</v>
      </c>
      <c r="F124" s="257">
        <f t="shared" si="3"/>
        <v>0</v>
      </c>
      <c r="G124" s="257"/>
      <c r="H124" s="138">
        <f t="shared" si="2"/>
        <v>0</v>
      </c>
      <c r="I124" s="138"/>
    </row>
    <row r="125" spans="2:10" ht="25.15" customHeight="1" x14ac:dyDescent="0.25">
      <c r="B125" s="5" t="s">
        <v>243</v>
      </c>
      <c r="C125" s="6" t="s">
        <v>391</v>
      </c>
      <c r="D125" s="1" t="s">
        <v>155</v>
      </c>
      <c r="E125" s="7">
        <f>SUM(H6:H114)</f>
        <v>9185</v>
      </c>
      <c r="F125" s="257">
        <f t="shared" si="3"/>
        <v>0</v>
      </c>
      <c r="G125" s="257"/>
      <c r="H125" s="138">
        <f t="shared" si="2"/>
        <v>0</v>
      </c>
      <c r="I125" s="138"/>
    </row>
    <row r="126" spans="2:10" ht="25.15" customHeight="1" x14ac:dyDescent="0.25">
      <c r="B126" s="5" t="s">
        <v>280</v>
      </c>
      <c r="C126" s="6" t="s">
        <v>392</v>
      </c>
      <c r="D126" s="1" t="s">
        <v>155</v>
      </c>
      <c r="E126" s="7">
        <f>SUM(H6:H114)</f>
        <v>9185</v>
      </c>
      <c r="F126" s="257">
        <f t="shared" si="3"/>
        <v>0</v>
      </c>
      <c r="G126" s="257"/>
      <c r="H126" s="138">
        <f t="shared" si="2"/>
        <v>0</v>
      </c>
      <c r="I126" s="138"/>
    </row>
    <row r="127" spans="2:10" ht="25.15" customHeight="1" x14ac:dyDescent="0.25">
      <c r="B127" s="250" t="s">
        <v>156</v>
      </c>
      <c r="C127" s="250"/>
      <c r="D127" s="250"/>
      <c r="E127" s="250"/>
      <c r="F127" s="250"/>
      <c r="G127" s="250"/>
      <c r="H127" s="138">
        <f>SUM(H121:I126)</f>
        <v>0</v>
      </c>
      <c r="I127" s="251"/>
    </row>
    <row r="130" spans="1:9" ht="34.9" customHeight="1" x14ac:dyDescent="0.25">
      <c r="B130" s="156" t="s">
        <v>142</v>
      </c>
      <c r="C130" s="156"/>
      <c r="D130" s="156"/>
      <c r="E130" s="156"/>
      <c r="F130" s="156"/>
      <c r="G130" s="156"/>
    </row>
    <row r="131" spans="1:9" ht="30" customHeight="1" x14ac:dyDescent="0.25">
      <c r="B131" s="3">
        <v>1</v>
      </c>
      <c r="C131" s="246" t="s">
        <v>242</v>
      </c>
      <c r="D131" s="246"/>
      <c r="E131" s="246"/>
      <c r="F131" s="246"/>
      <c r="G131" s="246"/>
    </row>
    <row r="132" spans="1:9" ht="150" customHeight="1" x14ac:dyDescent="0.25">
      <c r="A132" s="8" t="s">
        <v>153</v>
      </c>
      <c r="B132" s="252" t="s">
        <v>408</v>
      </c>
      <c r="C132" s="253"/>
      <c r="D132" s="253"/>
      <c r="E132" s="253"/>
      <c r="F132" s="253"/>
      <c r="G132" s="253"/>
    </row>
    <row r="133" spans="1:9" x14ac:dyDescent="0.25">
      <c r="B133" s="2"/>
      <c r="C133" s="2"/>
      <c r="D133" s="2"/>
      <c r="E133" s="2"/>
      <c r="F133" s="2"/>
      <c r="G133" s="2"/>
    </row>
    <row r="134" spans="1:9" ht="15.75" thickBot="1" x14ac:dyDescent="0.3"/>
    <row r="135" spans="1:9" ht="25.15" customHeight="1" thickBot="1" x14ac:dyDescent="0.3">
      <c r="B135" s="254" t="s">
        <v>370</v>
      </c>
      <c r="C135" s="255"/>
      <c r="D135" s="255"/>
      <c r="E135" s="255"/>
      <c r="F135" s="255"/>
      <c r="G135" s="256"/>
    </row>
    <row r="136" spans="1:9" ht="25.15" customHeight="1" x14ac:dyDescent="0.25">
      <c r="B136" s="4">
        <v>1</v>
      </c>
      <c r="C136" s="246" t="s">
        <v>148</v>
      </c>
      <c r="D136" s="246"/>
      <c r="E136" s="246"/>
      <c r="F136" s="246"/>
      <c r="G136" s="246"/>
    </row>
    <row r="137" spans="1:9" ht="25.15" customHeight="1" x14ac:dyDescent="0.25">
      <c r="B137" s="4">
        <v>2</v>
      </c>
      <c r="C137" s="246" t="s">
        <v>149</v>
      </c>
      <c r="D137" s="246"/>
      <c r="E137" s="246"/>
      <c r="F137" s="246"/>
      <c r="G137" s="246"/>
    </row>
    <row r="138" spans="1:9" ht="15.75" thickBot="1" x14ac:dyDescent="0.3"/>
    <row r="139" spans="1:9" ht="27" customHeight="1" thickBot="1" x14ac:dyDescent="0.35">
      <c r="B139" s="247" t="s">
        <v>371</v>
      </c>
      <c r="C139" s="248"/>
      <c r="D139" s="248"/>
      <c r="E139" s="248"/>
      <c r="F139" s="249"/>
      <c r="G139" s="122"/>
      <c r="H139" s="122"/>
      <c r="I139" s="122"/>
    </row>
    <row r="141" spans="1:9" x14ac:dyDescent="0.25">
      <c r="F141" s="114" t="s">
        <v>364</v>
      </c>
    </row>
    <row r="142" spans="1:9" ht="42.75" customHeight="1" x14ac:dyDescent="0.25">
      <c r="F142" s="130"/>
    </row>
    <row r="143" spans="1:9" x14ac:dyDescent="0.25">
      <c r="F143" s="115" t="s">
        <v>365</v>
      </c>
    </row>
    <row r="144" spans="1:9" ht="15.75" x14ac:dyDescent="0.25">
      <c r="F144" s="131"/>
    </row>
  </sheetData>
  <mergeCells count="30">
    <mergeCell ref="B3:J3"/>
    <mergeCell ref="B115:I115"/>
    <mergeCell ref="B118:I118"/>
    <mergeCell ref="B119:B120"/>
    <mergeCell ref="C119:C120"/>
    <mergeCell ref="D119:D120"/>
    <mergeCell ref="E119:E120"/>
    <mergeCell ref="F119:G120"/>
    <mergeCell ref="H119:I120"/>
    <mergeCell ref="F121:G121"/>
    <mergeCell ref="H121:I121"/>
    <mergeCell ref="F122:G122"/>
    <mergeCell ref="H122:I122"/>
    <mergeCell ref="F123:G123"/>
    <mergeCell ref="H123:I123"/>
    <mergeCell ref="F124:G124"/>
    <mergeCell ref="H124:I124"/>
    <mergeCell ref="F125:G125"/>
    <mergeCell ref="H125:I125"/>
    <mergeCell ref="F126:G126"/>
    <mergeCell ref="H126:I126"/>
    <mergeCell ref="C136:G136"/>
    <mergeCell ref="C137:G137"/>
    <mergeCell ref="B139:F139"/>
    <mergeCell ref="B127:G127"/>
    <mergeCell ref="H127:I127"/>
    <mergeCell ref="B130:G130"/>
    <mergeCell ref="C131:G131"/>
    <mergeCell ref="B132:G132"/>
    <mergeCell ref="B135:G135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558F-30AA-4B46-B4B0-C065FB725921}">
  <dimension ref="A3:K51"/>
  <sheetViews>
    <sheetView tabSelected="1" view="pageBreakPreview" topLeftCell="A10" zoomScale="90" zoomScaleNormal="90" zoomScaleSheetLayoutView="90" workbookViewId="0">
      <selection activeCell="I14" sqref="I14"/>
    </sheetView>
  </sheetViews>
  <sheetFormatPr defaultRowHeight="15" x14ac:dyDescent="0.25"/>
  <cols>
    <col min="2" max="2" width="7.28515625" customWidth="1"/>
    <col min="3" max="3" width="27.5703125" customWidth="1"/>
    <col min="4" max="4" width="47.42578125" customWidth="1"/>
    <col min="5" max="5" width="24" customWidth="1"/>
    <col min="6" max="6" width="25" bestFit="1" customWidth="1"/>
    <col min="7" max="7" width="13" customWidth="1"/>
    <col min="8" max="8" width="11.5703125" customWidth="1"/>
    <col min="9" max="9" width="9.42578125" customWidth="1"/>
    <col min="10" max="10" width="13.28515625" customWidth="1"/>
    <col min="11" max="11" width="17.7109375" customWidth="1"/>
    <col min="12" max="12" width="14.5703125" customWidth="1"/>
  </cols>
  <sheetData>
    <row r="3" spans="2:11" ht="45.75" customHeight="1" x14ac:dyDescent="0.25">
      <c r="B3" s="139" t="s">
        <v>382</v>
      </c>
      <c r="C3" s="140"/>
      <c r="D3" s="140"/>
      <c r="E3" s="140"/>
      <c r="F3" s="140"/>
      <c r="G3" s="140"/>
      <c r="H3" s="140"/>
      <c r="I3" s="140"/>
      <c r="J3" s="140"/>
      <c r="K3" s="140"/>
    </row>
    <row r="5" spans="2:11" s="15" customFormat="1" ht="31.5" customHeight="1" x14ac:dyDescent="0.2">
      <c r="B5" s="12" t="s">
        <v>125</v>
      </c>
      <c r="C5" s="12" t="s">
        <v>250</v>
      </c>
      <c r="D5" s="12" t="s">
        <v>251</v>
      </c>
      <c r="E5" s="12" t="s">
        <v>238</v>
      </c>
      <c r="F5" s="12" t="s">
        <v>136</v>
      </c>
      <c r="G5" s="11" t="s">
        <v>139</v>
      </c>
      <c r="H5" s="16" t="s">
        <v>137</v>
      </c>
      <c r="I5" s="16" t="s">
        <v>394</v>
      </c>
      <c r="J5" s="11" t="s">
        <v>151</v>
      </c>
      <c r="K5" s="11" t="s">
        <v>246</v>
      </c>
    </row>
    <row r="6" spans="2:11" s="34" customFormat="1" ht="31.5" customHeight="1" x14ac:dyDescent="0.2">
      <c r="B6" s="5" t="s">
        <v>3</v>
      </c>
      <c r="C6" s="17" t="s">
        <v>186</v>
      </c>
      <c r="D6" s="20" t="s">
        <v>19</v>
      </c>
      <c r="E6" s="20" t="s">
        <v>239</v>
      </c>
      <c r="F6" s="19" t="s">
        <v>201</v>
      </c>
      <c r="G6" s="124" t="s">
        <v>404</v>
      </c>
      <c r="H6" s="3" t="s">
        <v>189</v>
      </c>
      <c r="I6" s="17">
        <v>120</v>
      </c>
      <c r="J6" s="18">
        <v>0</v>
      </c>
      <c r="K6" s="18">
        <f t="shared" ref="K6:K12" si="0">SUM(I6*J6)</f>
        <v>0</v>
      </c>
    </row>
    <row r="7" spans="2:11" s="34" customFormat="1" ht="34.5" customHeight="1" x14ac:dyDescent="0.2">
      <c r="B7" s="5" t="s">
        <v>4</v>
      </c>
      <c r="C7" s="17" t="s">
        <v>26</v>
      </c>
      <c r="D7" s="19" t="s">
        <v>27</v>
      </c>
      <c r="E7" s="19" t="s">
        <v>239</v>
      </c>
      <c r="F7" s="19" t="s">
        <v>201</v>
      </c>
      <c r="G7" s="124" t="s">
        <v>404</v>
      </c>
      <c r="H7" s="3" t="s">
        <v>189</v>
      </c>
      <c r="I7" s="17">
        <v>18</v>
      </c>
      <c r="J7" s="18">
        <v>0</v>
      </c>
      <c r="K7" s="18">
        <f t="shared" si="0"/>
        <v>0</v>
      </c>
    </row>
    <row r="8" spans="2:11" s="34" customFormat="1" ht="31.5" customHeight="1" x14ac:dyDescent="0.2">
      <c r="B8" s="5" t="s">
        <v>5</v>
      </c>
      <c r="C8" s="17" t="s">
        <v>187</v>
      </c>
      <c r="D8" s="20" t="s">
        <v>161</v>
      </c>
      <c r="E8" s="20" t="s">
        <v>239</v>
      </c>
      <c r="F8" s="19" t="s">
        <v>201</v>
      </c>
      <c r="G8" s="124" t="s">
        <v>404</v>
      </c>
      <c r="H8" s="3" t="s">
        <v>189</v>
      </c>
      <c r="I8" s="17">
        <v>18</v>
      </c>
      <c r="J8" s="18">
        <v>0</v>
      </c>
      <c r="K8" s="18">
        <f t="shared" si="0"/>
        <v>0</v>
      </c>
    </row>
    <row r="9" spans="2:11" s="35" customFormat="1" ht="43.5" customHeight="1" x14ac:dyDescent="0.25">
      <c r="B9" s="5" t="s">
        <v>192</v>
      </c>
      <c r="C9" s="17" t="s">
        <v>188</v>
      </c>
      <c r="D9" s="23" t="s">
        <v>202</v>
      </c>
      <c r="E9" s="19" t="s">
        <v>239</v>
      </c>
      <c r="F9" s="19" t="s">
        <v>201</v>
      </c>
      <c r="G9" s="124" t="s">
        <v>404</v>
      </c>
      <c r="H9" s="3" t="s">
        <v>189</v>
      </c>
      <c r="I9" s="17">
        <v>45</v>
      </c>
      <c r="J9" s="18">
        <v>0</v>
      </c>
      <c r="K9" s="18">
        <f t="shared" si="0"/>
        <v>0</v>
      </c>
    </row>
    <row r="10" spans="2:11" s="35" customFormat="1" ht="47.25" customHeight="1" x14ac:dyDescent="0.25">
      <c r="B10" s="5" t="s">
        <v>243</v>
      </c>
      <c r="C10" s="22" t="s">
        <v>50</v>
      </c>
      <c r="D10" s="22" t="s">
        <v>389</v>
      </c>
      <c r="E10" s="22" t="s">
        <v>239</v>
      </c>
      <c r="F10" s="19" t="s">
        <v>201</v>
      </c>
      <c r="G10" s="124" t="s">
        <v>404</v>
      </c>
      <c r="H10" s="3" t="s">
        <v>189</v>
      </c>
      <c r="I10" s="17">
        <v>70</v>
      </c>
      <c r="J10" s="18">
        <v>0</v>
      </c>
      <c r="K10" s="18">
        <f>SUM(I10*J10)</f>
        <v>0</v>
      </c>
    </row>
    <row r="11" spans="2:11" s="35" customFormat="1" ht="43.5" customHeight="1" x14ac:dyDescent="0.25">
      <c r="B11" s="5" t="s">
        <v>280</v>
      </c>
      <c r="C11" s="17" t="s">
        <v>29</v>
      </c>
      <c r="D11" s="20" t="s">
        <v>369</v>
      </c>
      <c r="E11" s="20" t="s">
        <v>239</v>
      </c>
      <c r="F11" s="19" t="s">
        <v>385</v>
      </c>
      <c r="G11" s="128" t="s">
        <v>405</v>
      </c>
      <c r="H11" s="3" t="s">
        <v>189</v>
      </c>
      <c r="I11" s="17">
        <v>20</v>
      </c>
      <c r="J11" s="18">
        <v>0</v>
      </c>
      <c r="K11" s="18">
        <f t="shared" si="0"/>
        <v>0</v>
      </c>
    </row>
    <row r="12" spans="2:11" s="35" customFormat="1" ht="43.5" customHeight="1" x14ac:dyDescent="0.25">
      <c r="B12" s="5" t="s">
        <v>374</v>
      </c>
      <c r="C12" s="17" t="s">
        <v>386</v>
      </c>
      <c r="D12" s="20" t="s">
        <v>387</v>
      </c>
      <c r="E12" s="20" t="s">
        <v>239</v>
      </c>
      <c r="F12" s="127" t="s">
        <v>204</v>
      </c>
      <c r="G12" s="128" t="s">
        <v>405</v>
      </c>
      <c r="H12" s="3" t="s">
        <v>189</v>
      </c>
      <c r="I12" s="17">
        <v>70</v>
      </c>
      <c r="J12" s="18">
        <v>0</v>
      </c>
      <c r="K12" s="18">
        <f t="shared" si="0"/>
        <v>0</v>
      </c>
    </row>
    <row r="13" spans="2:11" s="35" customFormat="1" ht="43.5" customHeight="1" x14ac:dyDescent="0.25">
      <c r="B13" s="5" t="s">
        <v>375</v>
      </c>
      <c r="C13" s="17" t="s">
        <v>383</v>
      </c>
      <c r="D13" s="20" t="s">
        <v>398</v>
      </c>
      <c r="E13" s="20" t="s">
        <v>239</v>
      </c>
      <c r="F13" s="127" t="s">
        <v>393</v>
      </c>
      <c r="G13" s="129" t="s">
        <v>245</v>
      </c>
      <c r="H13" s="3" t="s">
        <v>9</v>
      </c>
      <c r="I13" s="17">
        <v>10</v>
      </c>
      <c r="J13" s="18">
        <v>0</v>
      </c>
      <c r="K13" s="18">
        <f t="shared" ref="K13:K14" si="1">SUM(I13*J13)</f>
        <v>0</v>
      </c>
    </row>
    <row r="14" spans="2:11" s="35" customFormat="1" ht="89.25" customHeight="1" x14ac:dyDescent="0.25">
      <c r="B14" s="5" t="s">
        <v>376</v>
      </c>
      <c r="C14" s="17" t="s">
        <v>399</v>
      </c>
      <c r="D14" s="20" t="s">
        <v>400</v>
      </c>
      <c r="E14" s="20" t="s">
        <v>401</v>
      </c>
      <c r="F14" s="127" t="s">
        <v>410</v>
      </c>
      <c r="G14" s="132" t="s">
        <v>377</v>
      </c>
      <c r="H14" s="3" t="s">
        <v>9</v>
      </c>
      <c r="I14" s="17">
        <v>10</v>
      </c>
      <c r="J14" s="18">
        <v>0</v>
      </c>
      <c r="K14" s="18">
        <f t="shared" si="1"/>
        <v>0</v>
      </c>
    </row>
    <row r="15" spans="2:11" s="35" customFormat="1" ht="59.25" customHeight="1" x14ac:dyDescent="0.25">
      <c r="B15" s="5" t="s">
        <v>388</v>
      </c>
      <c r="C15" s="22" t="s">
        <v>122</v>
      </c>
      <c r="D15" s="22" t="s">
        <v>123</v>
      </c>
      <c r="E15" s="22" t="s">
        <v>239</v>
      </c>
      <c r="F15" s="19" t="s">
        <v>384</v>
      </c>
      <c r="G15" s="126" t="s">
        <v>406</v>
      </c>
      <c r="H15" s="3" t="s">
        <v>189</v>
      </c>
      <c r="I15" s="17">
        <v>35</v>
      </c>
      <c r="J15" s="18">
        <v>0</v>
      </c>
      <c r="K15" s="18">
        <f t="shared" ref="K15" si="2">SUM(I15*J15)</f>
        <v>0</v>
      </c>
    </row>
    <row r="16" spans="2:11" ht="30" customHeight="1" x14ac:dyDescent="0.25">
      <c r="B16" s="145" t="s">
        <v>147</v>
      </c>
      <c r="C16" s="146"/>
      <c r="D16" s="146"/>
      <c r="E16" s="146"/>
      <c r="F16" s="146"/>
      <c r="G16" s="146"/>
      <c r="H16" s="146"/>
      <c r="I16" s="146"/>
      <c r="J16" s="147"/>
      <c r="K16" s="14">
        <f>SUM(K6:K15)</f>
        <v>0</v>
      </c>
    </row>
    <row r="19" spans="2:10" ht="30" customHeight="1" x14ac:dyDescent="0.25">
      <c r="B19" s="142" t="s">
        <v>124</v>
      </c>
      <c r="C19" s="143"/>
      <c r="D19" s="143"/>
      <c r="E19" s="143"/>
      <c r="F19" s="143"/>
      <c r="G19" s="143"/>
      <c r="H19" s="143"/>
      <c r="I19" s="144"/>
      <c r="J19" s="10"/>
    </row>
    <row r="20" spans="2:10" s="15" customFormat="1" ht="19.899999999999999" customHeight="1" x14ac:dyDescent="0.2">
      <c r="B20" s="136" t="s">
        <v>0</v>
      </c>
      <c r="C20" s="135" t="s">
        <v>140</v>
      </c>
      <c r="D20" s="136" t="s">
        <v>141</v>
      </c>
      <c r="E20" s="135" t="s">
        <v>395</v>
      </c>
      <c r="F20" s="135" t="s">
        <v>247</v>
      </c>
      <c r="G20" s="135"/>
      <c r="H20" s="135" t="s">
        <v>248</v>
      </c>
      <c r="I20" s="135"/>
    </row>
    <row r="21" spans="2:10" s="15" customFormat="1" ht="19.899999999999999" customHeight="1" x14ac:dyDescent="0.2">
      <c r="B21" s="137"/>
      <c r="C21" s="135"/>
      <c r="D21" s="136"/>
      <c r="E21" s="148"/>
      <c r="F21" s="135"/>
      <c r="G21" s="135"/>
      <c r="H21" s="135"/>
      <c r="I21" s="135"/>
    </row>
    <row r="22" spans="2:10" s="15" customFormat="1" ht="25.15" customHeight="1" x14ac:dyDescent="0.2">
      <c r="B22" s="24" t="s">
        <v>3</v>
      </c>
      <c r="C22" s="24" t="s">
        <v>6</v>
      </c>
      <c r="D22" s="7" t="s">
        <v>189</v>
      </c>
      <c r="E22" s="7">
        <f>SUM(I6,I7,I8,I9,I10)</f>
        <v>271</v>
      </c>
      <c r="F22" s="138">
        <v>0</v>
      </c>
      <c r="G22" s="138"/>
      <c r="H22" s="138">
        <f t="shared" ref="H22:H25" si="3">SUM(E22*F22)</f>
        <v>0</v>
      </c>
      <c r="I22" s="138"/>
    </row>
    <row r="23" spans="2:10" s="15" customFormat="1" ht="25.15" customHeight="1" x14ac:dyDescent="0.2">
      <c r="B23" s="25" t="s">
        <v>4</v>
      </c>
      <c r="C23" s="25" t="s">
        <v>2</v>
      </c>
      <c r="D23" s="7" t="s">
        <v>189</v>
      </c>
      <c r="E23" s="7">
        <f>SUM(I11,I12)</f>
        <v>90</v>
      </c>
      <c r="F23" s="138">
        <v>0</v>
      </c>
      <c r="G23" s="138"/>
      <c r="H23" s="138">
        <f t="shared" si="3"/>
        <v>0</v>
      </c>
      <c r="I23" s="138"/>
    </row>
    <row r="24" spans="2:10" s="15" customFormat="1" ht="25.15" customHeight="1" x14ac:dyDescent="0.2">
      <c r="B24" s="120" t="s">
        <v>5</v>
      </c>
      <c r="C24" s="120" t="s">
        <v>244</v>
      </c>
      <c r="D24" s="7" t="s">
        <v>9</v>
      </c>
      <c r="E24" s="7">
        <f>SUM(I13)</f>
        <v>10</v>
      </c>
      <c r="F24" s="138">
        <v>0</v>
      </c>
      <c r="G24" s="138"/>
      <c r="H24" s="138">
        <f t="shared" si="3"/>
        <v>0</v>
      </c>
      <c r="I24" s="138"/>
    </row>
    <row r="25" spans="2:10" s="15" customFormat="1" ht="25.15" customHeight="1" x14ac:dyDescent="0.2">
      <c r="B25" s="121" t="s">
        <v>192</v>
      </c>
      <c r="C25" s="121" t="s">
        <v>193</v>
      </c>
      <c r="D25" s="7" t="s">
        <v>9</v>
      </c>
      <c r="E25" s="7">
        <f>SUM(I14)</f>
        <v>10</v>
      </c>
      <c r="F25" s="138">
        <v>0</v>
      </c>
      <c r="G25" s="138"/>
      <c r="H25" s="138">
        <f t="shared" si="3"/>
        <v>0</v>
      </c>
      <c r="I25" s="138"/>
    </row>
    <row r="26" spans="2:10" s="15" customFormat="1" ht="25.15" customHeight="1" x14ac:dyDescent="0.2">
      <c r="B26" s="125" t="s">
        <v>243</v>
      </c>
      <c r="C26" s="125" t="s">
        <v>194</v>
      </c>
      <c r="D26" s="7" t="s">
        <v>189</v>
      </c>
      <c r="E26" s="7">
        <f>SUM(I15)</f>
        <v>35</v>
      </c>
      <c r="F26" s="138">
        <v>0</v>
      </c>
      <c r="G26" s="138"/>
      <c r="H26" s="138">
        <f t="shared" ref="H26" si="4">SUM(E26*F26)</f>
        <v>0</v>
      </c>
      <c r="I26" s="138"/>
    </row>
    <row r="27" spans="2:10" ht="25.15" customHeight="1" x14ac:dyDescent="0.25">
      <c r="B27" s="149" t="s">
        <v>249</v>
      </c>
      <c r="C27" s="150"/>
      <c r="D27" s="150"/>
      <c r="E27" s="150"/>
      <c r="F27" s="150"/>
      <c r="G27" s="151"/>
      <c r="H27" s="133">
        <f>SUM(H22:I26)</f>
        <v>0</v>
      </c>
      <c r="I27" s="134"/>
    </row>
    <row r="28" spans="2:10" ht="25.15" customHeight="1" x14ac:dyDescent="0.25">
      <c r="B28" s="117"/>
      <c r="C28" s="117"/>
      <c r="D28" s="117"/>
      <c r="E28" s="117"/>
      <c r="F28" s="117"/>
      <c r="G28" s="117"/>
      <c r="H28" s="118"/>
      <c r="I28" s="119"/>
    </row>
    <row r="31" spans="2:10" ht="25.15" customHeight="1" x14ac:dyDescent="0.25">
      <c r="B31" s="153" t="s">
        <v>142</v>
      </c>
      <c r="C31" s="154"/>
      <c r="D31" s="154"/>
      <c r="E31" s="154"/>
      <c r="F31" s="154"/>
      <c r="G31" s="154"/>
      <c r="H31" s="155"/>
    </row>
    <row r="32" spans="2:10" s="15" customFormat="1" ht="30" customHeight="1" x14ac:dyDescent="0.2">
      <c r="B32" s="24" t="s">
        <v>10</v>
      </c>
      <c r="C32" s="141" t="s">
        <v>368</v>
      </c>
      <c r="D32" s="141"/>
      <c r="E32" s="141"/>
      <c r="F32" s="141"/>
      <c r="G32" s="141"/>
      <c r="H32" s="141"/>
    </row>
    <row r="33" spans="1:8" s="15" customFormat="1" ht="30" customHeight="1" x14ac:dyDescent="0.2">
      <c r="B33" s="25" t="s">
        <v>11</v>
      </c>
      <c r="C33" s="141" t="s">
        <v>379</v>
      </c>
      <c r="D33" s="141"/>
      <c r="E33" s="141"/>
      <c r="F33" s="141"/>
      <c r="G33" s="141"/>
      <c r="H33" s="141"/>
    </row>
    <row r="34" spans="1:8" s="15" customFormat="1" ht="40.15" customHeight="1" x14ac:dyDescent="0.2">
      <c r="B34" s="120" t="s">
        <v>403</v>
      </c>
      <c r="C34" s="157" t="s">
        <v>402</v>
      </c>
      <c r="D34" s="157"/>
      <c r="E34" s="157"/>
      <c r="F34" s="157"/>
      <c r="G34" s="157"/>
      <c r="H34" s="157"/>
    </row>
    <row r="35" spans="1:8" s="15" customFormat="1" ht="45.75" customHeight="1" x14ac:dyDescent="0.2">
      <c r="B35" s="121" t="s">
        <v>190</v>
      </c>
      <c r="C35" s="157" t="s">
        <v>409</v>
      </c>
      <c r="D35" s="157"/>
      <c r="E35" s="157"/>
      <c r="F35" s="157"/>
      <c r="G35" s="157"/>
      <c r="H35" s="157"/>
    </row>
    <row r="36" spans="1:8" s="15" customFormat="1" ht="32.25" customHeight="1" x14ac:dyDescent="0.2">
      <c r="B36" s="125" t="s">
        <v>191</v>
      </c>
      <c r="C36" s="141" t="s">
        <v>378</v>
      </c>
      <c r="D36" s="141"/>
      <c r="E36" s="141"/>
      <c r="F36" s="141"/>
      <c r="G36" s="141"/>
      <c r="H36" s="141"/>
    </row>
    <row r="37" spans="1:8" x14ac:dyDescent="0.25">
      <c r="C37" s="9"/>
      <c r="D37" s="9"/>
      <c r="E37" s="9"/>
      <c r="F37" s="9"/>
      <c r="G37" s="9"/>
      <c r="H37" s="9"/>
    </row>
    <row r="38" spans="1:8" ht="25.15" customHeight="1" x14ac:dyDescent="0.25">
      <c r="B38" s="156" t="s">
        <v>145</v>
      </c>
      <c r="C38" s="156"/>
      <c r="D38" s="156"/>
      <c r="E38" s="156"/>
      <c r="F38" s="156"/>
      <c r="G38" s="156"/>
      <c r="H38" s="156"/>
    </row>
    <row r="39" spans="1:8" s="15" customFormat="1" ht="25.15" customHeight="1" x14ac:dyDescent="0.2">
      <c r="B39" s="7">
        <v>1</v>
      </c>
      <c r="C39" s="141" t="s">
        <v>134</v>
      </c>
      <c r="D39" s="141"/>
      <c r="E39" s="141"/>
      <c r="F39" s="141"/>
      <c r="G39" s="141"/>
      <c r="H39" s="141"/>
    </row>
    <row r="40" spans="1:8" s="15" customFormat="1" ht="25.15" customHeight="1" x14ac:dyDescent="0.2">
      <c r="B40" s="7">
        <v>2</v>
      </c>
      <c r="C40" s="141" t="s">
        <v>143</v>
      </c>
      <c r="D40" s="141"/>
      <c r="E40" s="141"/>
      <c r="F40" s="141"/>
      <c r="G40" s="141"/>
      <c r="H40" s="141"/>
    </row>
    <row r="41" spans="1:8" s="15" customFormat="1" ht="25.15" customHeight="1" x14ac:dyDescent="0.2">
      <c r="B41" s="7">
        <v>3</v>
      </c>
      <c r="C41" s="141" t="s">
        <v>144</v>
      </c>
      <c r="D41" s="141"/>
      <c r="E41" s="141"/>
      <c r="F41" s="141"/>
      <c r="G41" s="141"/>
      <c r="H41" s="141"/>
    </row>
    <row r="42" spans="1:8" s="15" customFormat="1" ht="25.15" customHeight="1" x14ac:dyDescent="0.2">
      <c r="B42" s="7">
        <v>4</v>
      </c>
      <c r="C42" s="141" t="s">
        <v>133</v>
      </c>
      <c r="D42" s="141"/>
      <c r="E42" s="141"/>
      <c r="F42" s="141"/>
      <c r="G42" s="141"/>
      <c r="H42" s="141"/>
    </row>
    <row r="43" spans="1:8" s="15" customFormat="1" ht="25.15" customHeight="1" x14ac:dyDescent="0.2">
      <c r="B43" s="7">
        <v>5</v>
      </c>
      <c r="C43" s="141" t="s">
        <v>203</v>
      </c>
      <c r="D43" s="141"/>
      <c r="E43" s="141"/>
      <c r="F43" s="141"/>
      <c r="G43" s="141"/>
      <c r="H43" s="141"/>
    </row>
    <row r="46" spans="1:8" ht="102" customHeight="1" x14ac:dyDescent="0.25">
      <c r="A46" s="8" t="s">
        <v>153</v>
      </c>
      <c r="B46" s="152" t="s">
        <v>407</v>
      </c>
      <c r="C46" s="152"/>
      <c r="D46" s="152"/>
      <c r="E46" s="152"/>
      <c r="F46" s="152"/>
      <c r="G46" s="152"/>
      <c r="H46" s="152"/>
    </row>
    <row r="49" spans="6:6" x14ac:dyDescent="0.25">
      <c r="F49" s="114" t="s">
        <v>364</v>
      </c>
    </row>
    <row r="50" spans="6:6" ht="42.75" customHeight="1" x14ac:dyDescent="0.25">
      <c r="F50" s="39"/>
    </row>
    <row r="51" spans="6:6" x14ac:dyDescent="0.25">
      <c r="F51" s="115" t="s">
        <v>365</v>
      </c>
    </row>
  </sheetData>
  <mergeCells count="34">
    <mergeCell ref="B46:H46"/>
    <mergeCell ref="B31:H31"/>
    <mergeCell ref="B38:H38"/>
    <mergeCell ref="C39:H39"/>
    <mergeCell ref="C40:H40"/>
    <mergeCell ref="C41:H41"/>
    <mergeCell ref="C43:H43"/>
    <mergeCell ref="C32:H32"/>
    <mergeCell ref="C34:H34"/>
    <mergeCell ref="C42:H42"/>
    <mergeCell ref="C36:H36"/>
    <mergeCell ref="C35:H35"/>
    <mergeCell ref="B3:K3"/>
    <mergeCell ref="F24:G24"/>
    <mergeCell ref="H24:I24"/>
    <mergeCell ref="C33:H33"/>
    <mergeCell ref="F23:G23"/>
    <mergeCell ref="H23:I23"/>
    <mergeCell ref="H25:I25"/>
    <mergeCell ref="F22:G22"/>
    <mergeCell ref="H22:I22"/>
    <mergeCell ref="B19:I19"/>
    <mergeCell ref="H20:I21"/>
    <mergeCell ref="B16:J16"/>
    <mergeCell ref="D20:D21"/>
    <mergeCell ref="E20:E21"/>
    <mergeCell ref="F25:G25"/>
    <mergeCell ref="B27:G27"/>
    <mergeCell ref="H27:I27"/>
    <mergeCell ref="F20:G21"/>
    <mergeCell ref="B20:B21"/>
    <mergeCell ref="C20:C21"/>
    <mergeCell ref="F26:G26"/>
    <mergeCell ref="H26:I26"/>
  </mergeCells>
  <phoneticPr fontId="3" type="noConversion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6118327f-697b-48b0-aa69-7a400b213e53" origin="userSelected"/>
</file>

<file path=customXml/itemProps1.xml><?xml version="1.0" encoding="utf-8"?>
<ds:datastoreItem xmlns:ds="http://schemas.openxmlformats.org/officeDocument/2006/customXml" ds:itemID="{AE302DE3-FE02-47BA-847A-9B9F6BC700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TROŠKOVNIK GRUPA 1</vt:lpstr>
      <vt:lpstr>TROŠKOVNIK GRUPA 2</vt:lpstr>
      <vt:lpstr>TROŠKOVNIK GRUPA 3</vt:lpstr>
      <vt:lpstr>'TROŠKOVNIK GRUPA 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Vulas</dc:creator>
  <cp:lastModifiedBy>Branimir Horvat</cp:lastModifiedBy>
  <cp:lastPrinted>2026-06-11T06:43:50Z</cp:lastPrinted>
  <dcterms:created xsi:type="dcterms:W3CDTF">2018-03-09T09:03:40Z</dcterms:created>
  <dcterms:modified xsi:type="dcterms:W3CDTF">2026-06-30T08:34:49Z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3041cd48-5d38-43de-bde2-7e631aa3cb7e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Ryws/7VbtVM4EjXNz2p14i3y0TvwTQrH</vt:lpwstr>
  </property>
</Properties>
</file>